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v-my.sharepoint.com/personal/polmstead_tax_state_nv_us/Documents/Desktop/"/>
    </mc:Choice>
  </mc:AlternateContent>
  <xr:revisionPtr revIDLastSave="13" documentId="13_ncr:1_{AD67A004-43AA-4B45-8CCF-153DDC92280A}" xr6:coauthVersionLast="47" xr6:coauthVersionMax="47" xr10:uidLastSave="{4EB4D809-F860-47E8-A43B-429175289834}"/>
  <bookViews>
    <workbookView xWindow="6270" yWindow="855" windowWidth="21600" windowHeight="11295" tabRatio="766" xr2:uid="{00000000-000D-0000-FFFF-FFFF00000000}"/>
  </bookViews>
  <sheets>
    <sheet name="SUMMARY" sheetId="4" r:id="rId1"/>
    <sheet name="BCCRT" sheetId="5" r:id="rId2"/>
    <sheet name="SCCRT" sheetId="6" r:id="rId3"/>
    <sheet name="CIG TAX" sheetId="7" r:id="rId4"/>
    <sheet name="LIQ TAX" sheetId="8" r:id="rId5"/>
    <sheet name="RPTT" sheetId="9" r:id="rId6"/>
    <sheet name="Gov't Services" sheetId="10" r:id="rId7"/>
    <sheet name="CTX DISTRIBUTION" sheetId="11" r:id="rId8"/>
    <sheet name="MONTHLY CL" sheetId="17" r:id="rId9"/>
    <sheet name="MONTHLY LY" sheetId="16" r:id="rId10"/>
    <sheet name="MONTHLY WA" sheetId="12" r:id="rId11"/>
    <sheet name="SCCRT In State" sheetId="14" r:id="rId12"/>
    <sheet name="SCCRT Out of State" sheetId="15" r:id="rId13"/>
  </sheets>
  <definedNames>
    <definedName name="_xlnm.Print_Area" localSheetId="1">BCCRT!$A$1:$N$39</definedName>
    <definedName name="_xlnm.Print_Area" localSheetId="8">'MONTHLY CL'!$A$1:$N$42</definedName>
    <definedName name="_xlnm.Print_Area" localSheetId="2">SCCRT!$A$1:$N$39</definedName>
    <definedName name="_xlnm.Print_Titles" localSheetId="7">'CTX DISTRIBUTION'!$1:$2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6" l="1"/>
  <c r="J24" i="5"/>
  <c r="I7" i="15"/>
  <c r="H33" i="7"/>
  <c r="E24" i="7"/>
  <c r="E31" i="7" s="1"/>
  <c r="D23" i="15"/>
  <c r="D23" i="14"/>
  <c r="D24" i="10"/>
  <c r="D24" i="9"/>
  <c r="D24" i="8"/>
  <c r="D29" i="8" s="1"/>
  <c r="D24" i="7"/>
  <c r="D24" i="6"/>
  <c r="D24" i="5"/>
  <c r="C36" i="7" l="1"/>
  <c r="M32" i="16"/>
  <c r="L32" i="16"/>
  <c r="K32" i="16"/>
  <c r="J32" i="16"/>
  <c r="I32" i="16"/>
  <c r="H32" i="16"/>
  <c r="G32" i="16"/>
  <c r="F32" i="16"/>
  <c r="E32" i="16"/>
  <c r="D32" i="16"/>
  <c r="C32" i="16"/>
  <c r="B32" i="16"/>
  <c r="N31" i="16"/>
  <c r="N30" i="16"/>
  <c r="N29" i="16"/>
  <c r="N28" i="16"/>
  <c r="N27" i="16"/>
  <c r="N26" i="16"/>
  <c r="N25" i="16"/>
  <c r="N24" i="16"/>
  <c r="N21" i="16"/>
  <c r="N20" i="16"/>
  <c r="N18" i="16"/>
  <c r="N15" i="16"/>
  <c r="N14" i="16"/>
  <c r="N32" i="16" l="1"/>
  <c r="B35" i="7"/>
  <c r="M42" i="17" l="1"/>
  <c r="L42" i="17"/>
  <c r="K42" i="17"/>
  <c r="J42" i="17"/>
  <c r="I42" i="17"/>
  <c r="H42" i="17"/>
  <c r="G42" i="17"/>
  <c r="F42" i="17"/>
  <c r="E42" i="17"/>
  <c r="D42" i="17"/>
  <c r="C42" i="17"/>
  <c r="B42" i="17"/>
  <c r="N40" i="17"/>
  <c r="N39" i="17"/>
  <c r="N38" i="17"/>
  <c r="N37" i="17"/>
  <c r="N36" i="17"/>
  <c r="N35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19" i="17"/>
  <c r="N18" i="17"/>
  <c r="N17" i="17"/>
  <c r="N16" i="17"/>
  <c r="N15" i="17"/>
  <c r="N13" i="17"/>
  <c r="N11" i="17"/>
  <c r="N42" i="17" l="1"/>
  <c r="K29" i="12"/>
  <c r="J29" i="12"/>
  <c r="I29" i="12"/>
  <c r="N58" i="11"/>
  <c r="F24" i="6"/>
  <c r="N56" i="11" l="1"/>
  <c r="N5" i="11" l="1"/>
  <c r="B24" i="5" l="1"/>
  <c r="N31" i="11"/>
  <c r="N201" i="11"/>
  <c r="N200" i="11"/>
  <c r="N198" i="11"/>
  <c r="N195" i="11"/>
  <c r="N194" i="11"/>
  <c r="N142" i="11"/>
  <c r="N117" i="11"/>
  <c r="N37" i="11"/>
  <c r="N21" i="11"/>
  <c r="N20" i="11"/>
  <c r="N15" i="11"/>
  <c r="N8" i="11"/>
  <c r="N6" i="10"/>
  <c r="N16" i="10"/>
  <c r="N21" i="9"/>
  <c r="N22" i="9"/>
  <c r="N16" i="9"/>
  <c r="I23" i="14" l="1"/>
  <c r="C23" i="14" l="1"/>
  <c r="E23" i="14"/>
  <c r="F23" i="14"/>
  <c r="G23" i="14"/>
  <c r="H23" i="14"/>
  <c r="J23" i="14"/>
  <c r="K23" i="14"/>
  <c r="L23" i="14"/>
  <c r="M23" i="14"/>
  <c r="B23" i="14"/>
  <c r="N34" i="7" l="1"/>
  <c r="C29" i="12" l="1"/>
  <c r="D29" i="12"/>
  <c r="B29" i="12"/>
  <c r="H23" i="15" l="1"/>
  <c r="B23" i="15"/>
  <c r="N284" i="11" l="1"/>
  <c r="M23" i="15" l="1"/>
  <c r="L23" i="15"/>
  <c r="K23" i="15"/>
  <c r="J23" i="15"/>
  <c r="I23" i="15"/>
  <c r="G23" i="15"/>
  <c r="F23" i="15"/>
  <c r="E23" i="15"/>
  <c r="C23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24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M29" i="12"/>
  <c r="L29" i="12"/>
  <c r="H29" i="12"/>
  <c r="G29" i="12"/>
  <c r="F29" i="12"/>
  <c r="E29" i="12"/>
  <c r="N27" i="12"/>
  <c r="N26" i="12"/>
  <c r="N25" i="12"/>
  <c r="N24" i="12"/>
  <c r="N23" i="12"/>
  <c r="N22" i="12"/>
  <c r="N19" i="12"/>
  <c r="N18" i="12"/>
  <c r="N16" i="12"/>
  <c r="N13" i="12"/>
  <c r="N12" i="12"/>
  <c r="N11" i="12"/>
  <c r="N300" i="11"/>
  <c r="N297" i="11"/>
  <c r="N296" i="11"/>
  <c r="N295" i="11"/>
  <c r="N293" i="11"/>
  <c r="N291" i="11"/>
  <c r="N285" i="11"/>
  <c r="N283" i="11"/>
  <c r="N282" i="11"/>
  <c r="N281" i="11"/>
  <c r="N280" i="11"/>
  <c r="N277" i="11"/>
  <c r="N276" i="11"/>
  <c r="N274" i="11"/>
  <c r="N271" i="11"/>
  <c r="N270" i="11"/>
  <c r="N269" i="11"/>
  <c r="N263" i="11"/>
  <c r="N260" i="11"/>
  <c r="N254" i="11"/>
  <c r="N251" i="11"/>
  <c r="N249" i="11"/>
  <c r="N243" i="11"/>
  <c r="N242" i="11"/>
  <c r="N241" i="11"/>
  <c r="N240" i="11"/>
  <c r="N238" i="11"/>
  <c r="N237" i="11"/>
  <c r="N234" i="11"/>
  <c r="N233" i="11"/>
  <c r="N232" i="11"/>
  <c r="N231" i="11"/>
  <c r="N230" i="11"/>
  <c r="N229" i="11"/>
  <c r="N228" i="11"/>
  <c r="N226" i="11"/>
  <c r="N220" i="11"/>
  <c r="N217" i="11"/>
  <c r="N211" i="11"/>
  <c r="N210" i="11"/>
  <c r="N209" i="11"/>
  <c r="N208" i="11"/>
  <c r="N207" i="11"/>
  <c r="N206" i="11"/>
  <c r="N205" i="11"/>
  <c r="N204" i="11"/>
  <c r="N188" i="11"/>
  <c r="N187" i="11"/>
  <c r="N186" i="11"/>
  <c r="N183" i="11"/>
  <c r="N182" i="11"/>
  <c r="N181" i="11"/>
  <c r="N179" i="11"/>
  <c r="N177" i="11"/>
  <c r="N171" i="11"/>
  <c r="N168" i="11"/>
  <c r="N167" i="11"/>
  <c r="N166" i="11"/>
  <c r="N164" i="11"/>
  <c r="N161" i="11"/>
  <c r="N155" i="11"/>
  <c r="N154" i="11"/>
  <c r="N153" i="11"/>
  <c r="N152" i="11"/>
  <c r="N151" i="11"/>
  <c r="N150" i="11"/>
  <c r="N149" i="11"/>
  <c r="N148" i="11"/>
  <c r="N147" i="11"/>
  <c r="N144" i="11"/>
  <c r="N136" i="11"/>
  <c r="N135" i="11"/>
  <c r="N132" i="11"/>
  <c r="N131" i="11"/>
  <c r="N129" i="11"/>
  <c r="N126" i="11"/>
  <c r="N120" i="11"/>
  <c r="N119" i="11"/>
  <c r="N111" i="11"/>
  <c r="N110" i="11"/>
  <c r="N109" i="11"/>
  <c r="N107" i="11"/>
  <c r="N106" i="11"/>
  <c r="N105" i="11"/>
  <c r="N104" i="11"/>
  <c r="N102" i="11"/>
  <c r="N99" i="11"/>
  <c r="N98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2" i="11"/>
  <c r="N71" i="11"/>
  <c r="N70" i="11"/>
  <c r="N68" i="11"/>
  <c r="N65" i="11"/>
  <c r="N64" i="11"/>
  <c r="N63" i="11"/>
  <c r="N62" i="11"/>
  <c r="N55" i="11"/>
  <c r="N54" i="11"/>
  <c r="N53" i="11"/>
  <c r="N52" i="11"/>
  <c r="N51" i="11"/>
  <c r="N48" i="11"/>
  <c r="N47" i="11"/>
  <c r="N46" i="11"/>
  <c r="N45" i="11"/>
  <c r="N44" i="11"/>
  <c r="N43" i="11"/>
  <c r="N42" i="11"/>
  <c r="N41" i="11"/>
  <c r="N40" i="11"/>
  <c r="N39" i="11"/>
  <c r="N38" i="11"/>
  <c r="N35" i="11"/>
  <c r="N34" i="11"/>
  <c r="N33" i="11"/>
  <c r="N32" i="11"/>
  <c r="N29" i="11"/>
  <c r="N27" i="11"/>
  <c r="N17" i="11"/>
  <c r="N9" i="11"/>
  <c r="M24" i="10"/>
  <c r="K24" i="10"/>
  <c r="J24" i="10"/>
  <c r="I24" i="10"/>
  <c r="H24" i="10"/>
  <c r="G24" i="10"/>
  <c r="F24" i="10"/>
  <c r="E24" i="10"/>
  <c r="C24" i="10"/>
  <c r="B24" i="10"/>
  <c r="N22" i="10"/>
  <c r="G25" i="4" s="1"/>
  <c r="N20" i="10"/>
  <c r="G23" i="4" s="1"/>
  <c r="N19" i="10"/>
  <c r="G22" i="4" s="1"/>
  <c r="N18" i="10"/>
  <c r="G21" i="4" s="1"/>
  <c r="N17" i="10"/>
  <c r="G20" i="4" s="1"/>
  <c r="G19" i="4"/>
  <c r="N15" i="10"/>
  <c r="G18" i="4" s="1"/>
  <c r="N14" i="10"/>
  <c r="G17" i="4" s="1"/>
  <c r="N13" i="10"/>
  <c r="G16" i="4" s="1"/>
  <c r="N12" i="10"/>
  <c r="G15" i="4" s="1"/>
  <c r="N11" i="10"/>
  <c r="G14" i="4" s="1"/>
  <c r="N10" i="10"/>
  <c r="G13" i="4" s="1"/>
  <c r="N9" i="10"/>
  <c r="G12" i="4" s="1"/>
  <c r="N8" i="10"/>
  <c r="G11" i="4" s="1"/>
  <c r="N7" i="10"/>
  <c r="G9" i="4"/>
  <c r="M24" i="9"/>
  <c r="L24" i="9"/>
  <c r="K24" i="9"/>
  <c r="J24" i="9"/>
  <c r="I24" i="9"/>
  <c r="H24" i="9"/>
  <c r="G24" i="9"/>
  <c r="F24" i="9"/>
  <c r="E24" i="9"/>
  <c r="C24" i="9"/>
  <c r="B24" i="9"/>
  <c r="F25" i="4"/>
  <c r="F24" i="4"/>
  <c r="N20" i="9"/>
  <c r="F23" i="4" s="1"/>
  <c r="N19" i="9"/>
  <c r="F22" i="4" s="1"/>
  <c r="N18" i="9"/>
  <c r="F21" i="4" s="1"/>
  <c r="N17" i="9"/>
  <c r="F20" i="4" s="1"/>
  <c r="F19" i="4"/>
  <c r="N15" i="9"/>
  <c r="F18" i="4" s="1"/>
  <c r="N14" i="9"/>
  <c r="F17" i="4" s="1"/>
  <c r="N13" i="9"/>
  <c r="F16" i="4" s="1"/>
  <c r="N12" i="9"/>
  <c r="F15" i="4" s="1"/>
  <c r="N11" i="9"/>
  <c r="F14" i="4" s="1"/>
  <c r="N10" i="9"/>
  <c r="F13" i="4" s="1"/>
  <c r="N9" i="9"/>
  <c r="F12" i="4" s="1"/>
  <c r="N8" i="9"/>
  <c r="F11" i="4" s="1"/>
  <c r="N7" i="9"/>
  <c r="N6" i="9"/>
  <c r="F9" i="4" s="1"/>
  <c r="N31" i="8"/>
  <c r="N27" i="8"/>
  <c r="N26" i="8"/>
  <c r="M24" i="8"/>
  <c r="M29" i="8" s="1"/>
  <c r="L24" i="8"/>
  <c r="L29" i="8" s="1"/>
  <c r="K24" i="8"/>
  <c r="K29" i="8" s="1"/>
  <c r="J24" i="8"/>
  <c r="J29" i="8" s="1"/>
  <c r="I24" i="8"/>
  <c r="I29" i="8" s="1"/>
  <c r="H24" i="8"/>
  <c r="H29" i="8" s="1"/>
  <c r="G24" i="8"/>
  <c r="G29" i="8" s="1"/>
  <c r="F24" i="8"/>
  <c r="F29" i="8" s="1"/>
  <c r="E24" i="8"/>
  <c r="E29" i="8" s="1"/>
  <c r="C24" i="8"/>
  <c r="C29" i="8" s="1"/>
  <c r="B24" i="8"/>
  <c r="B29" i="8" s="1"/>
  <c r="N22" i="8"/>
  <c r="E25" i="4" s="1"/>
  <c r="N21" i="8"/>
  <c r="E24" i="4" s="1"/>
  <c r="N20" i="8"/>
  <c r="E23" i="4" s="1"/>
  <c r="N19" i="8"/>
  <c r="E22" i="4" s="1"/>
  <c r="N18" i="8"/>
  <c r="E21" i="4" s="1"/>
  <c r="N17" i="8"/>
  <c r="E20" i="4" s="1"/>
  <c r="N16" i="8"/>
  <c r="E19" i="4" s="1"/>
  <c r="N15" i="8"/>
  <c r="E18" i="4" s="1"/>
  <c r="N14" i="8"/>
  <c r="E17" i="4" s="1"/>
  <c r="N13" i="8"/>
  <c r="E16" i="4" s="1"/>
  <c r="N12" i="8"/>
  <c r="E15" i="4" s="1"/>
  <c r="N11" i="8"/>
  <c r="E14" i="4" s="1"/>
  <c r="N10" i="8"/>
  <c r="E13" i="4" s="1"/>
  <c r="N9" i="8"/>
  <c r="E12" i="4" s="1"/>
  <c r="N8" i="8"/>
  <c r="E11" i="4" s="1"/>
  <c r="N7" i="8"/>
  <c r="E10" i="4" s="1"/>
  <c r="N6" i="8"/>
  <c r="E9" i="4" s="1"/>
  <c r="N36" i="7"/>
  <c r="N35" i="7"/>
  <c r="N33" i="7"/>
  <c r="O33" i="7" s="1"/>
  <c r="N29" i="7"/>
  <c r="N27" i="7"/>
  <c r="N26" i="7"/>
  <c r="M24" i="7"/>
  <c r="M31" i="7" s="1"/>
  <c r="L24" i="7"/>
  <c r="L31" i="7" s="1"/>
  <c r="K24" i="7"/>
  <c r="K31" i="7" s="1"/>
  <c r="J24" i="7"/>
  <c r="J31" i="7" s="1"/>
  <c r="I24" i="7"/>
  <c r="I31" i="7" s="1"/>
  <c r="H24" i="7"/>
  <c r="H31" i="7" s="1"/>
  <c r="G24" i="7"/>
  <c r="G31" i="7" s="1"/>
  <c r="F24" i="7"/>
  <c r="F31" i="7" s="1"/>
  <c r="C24" i="7"/>
  <c r="C31" i="7" s="1"/>
  <c r="B24" i="7"/>
  <c r="B31" i="7" s="1"/>
  <c r="N22" i="7"/>
  <c r="D25" i="4" s="1"/>
  <c r="N21" i="7"/>
  <c r="D24" i="4" s="1"/>
  <c r="N20" i="7"/>
  <c r="D23" i="4" s="1"/>
  <c r="N19" i="7"/>
  <c r="D22" i="4" s="1"/>
  <c r="N18" i="7"/>
  <c r="D21" i="4" s="1"/>
  <c r="N17" i="7"/>
  <c r="D20" i="4" s="1"/>
  <c r="N16" i="7"/>
  <c r="D19" i="4" s="1"/>
  <c r="N15" i="7"/>
  <c r="D18" i="4" s="1"/>
  <c r="N14" i="7"/>
  <c r="D17" i="4" s="1"/>
  <c r="N13" i="7"/>
  <c r="D16" i="4" s="1"/>
  <c r="N12" i="7"/>
  <c r="D15" i="4" s="1"/>
  <c r="N11" i="7"/>
  <c r="D14" i="4" s="1"/>
  <c r="N10" i="7"/>
  <c r="D13" i="4" s="1"/>
  <c r="N9" i="7"/>
  <c r="D12" i="4" s="1"/>
  <c r="N8" i="7"/>
  <c r="D11" i="4" s="1"/>
  <c r="N7" i="7"/>
  <c r="N6" i="7"/>
  <c r="D9" i="4" s="1"/>
  <c r="N27" i="6"/>
  <c r="N26" i="6"/>
  <c r="M24" i="6"/>
  <c r="L24" i="6"/>
  <c r="J24" i="6"/>
  <c r="I24" i="6"/>
  <c r="H24" i="6"/>
  <c r="G24" i="6"/>
  <c r="E24" i="6"/>
  <c r="C24" i="6"/>
  <c r="B24" i="6"/>
  <c r="N22" i="6"/>
  <c r="C25" i="4" s="1"/>
  <c r="N21" i="6"/>
  <c r="C24" i="4" s="1"/>
  <c r="N20" i="6"/>
  <c r="C23" i="4" s="1"/>
  <c r="N19" i="6"/>
  <c r="C22" i="4" s="1"/>
  <c r="N18" i="6"/>
  <c r="C21" i="4" s="1"/>
  <c r="N17" i="6"/>
  <c r="C20" i="4" s="1"/>
  <c r="N16" i="6"/>
  <c r="C19" i="4" s="1"/>
  <c r="N15" i="6"/>
  <c r="C18" i="4" s="1"/>
  <c r="N14" i="6"/>
  <c r="C17" i="4" s="1"/>
  <c r="N13" i="6"/>
  <c r="C16" i="4" s="1"/>
  <c r="N12" i="6"/>
  <c r="C15" i="4" s="1"/>
  <c r="N11" i="6"/>
  <c r="C14" i="4" s="1"/>
  <c r="N10" i="6"/>
  <c r="C13" i="4" s="1"/>
  <c r="N9" i="6"/>
  <c r="C12" i="4" s="1"/>
  <c r="N8" i="6"/>
  <c r="C11" i="4" s="1"/>
  <c r="N7" i="6"/>
  <c r="C10" i="4" s="1"/>
  <c r="N6" i="6"/>
  <c r="C9" i="4" s="1"/>
  <c r="N27" i="5"/>
  <c r="N26" i="5"/>
  <c r="M24" i="5"/>
  <c r="L24" i="5"/>
  <c r="K24" i="5"/>
  <c r="I24" i="5"/>
  <c r="H24" i="5"/>
  <c r="G24" i="5"/>
  <c r="F24" i="5"/>
  <c r="E24" i="5"/>
  <c r="C24" i="5"/>
  <c r="N22" i="5"/>
  <c r="B25" i="4" s="1"/>
  <c r="N21" i="5"/>
  <c r="B24" i="4" s="1"/>
  <c r="N20" i="5"/>
  <c r="B23" i="4" s="1"/>
  <c r="N19" i="5"/>
  <c r="B22" i="4" s="1"/>
  <c r="N18" i="5"/>
  <c r="B21" i="4" s="1"/>
  <c r="N17" i="5"/>
  <c r="B20" i="4" s="1"/>
  <c r="N16" i="5"/>
  <c r="B19" i="4" s="1"/>
  <c r="N15" i="5"/>
  <c r="B18" i="4" s="1"/>
  <c r="N14" i="5"/>
  <c r="B17" i="4" s="1"/>
  <c r="N13" i="5"/>
  <c r="B16" i="4" s="1"/>
  <c r="N12" i="5"/>
  <c r="B15" i="4" s="1"/>
  <c r="N11" i="5"/>
  <c r="B14" i="4" s="1"/>
  <c r="N10" i="5"/>
  <c r="B13" i="4" s="1"/>
  <c r="N9" i="5"/>
  <c r="B12" i="4" s="1"/>
  <c r="N8" i="5"/>
  <c r="B11" i="4" s="1"/>
  <c r="N7" i="5"/>
  <c r="B10" i="4" s="1"/>
  <c r="N6" i="5"/>
  <c r="B9" i="4" s="1"/>
  <c r="N29" i="12" l="1"/>
  <c r="H9" i="4"/>
  <c r="N23" i="14"/>
  <c r="N24" i="9"/>
  <c r="E27" i="4"/>
  <c r="N24" i="7"/>
  <c r="N31" i="7" s="1"/>
  <c r="C27" i="4"/>
  <c r="N24" i="5"/>
  <c r="N28" i="5" s="1"/>
  <c r="N23" i="15"/>
  <c r="G10" i="4"/>
  <c r="F10" i="4"/>
  <c r="H20" i="4"/>
  <c r="N24" i="8"/>
  <c r="N29" i="8" s="1"/>
  <c r="H12" i="4"/>
  <c r="H18" i="4"/>
  <c r="D10" i="4"/>
  <c r="D27" i="4" s="1"/>
  <c r="H14" i="4"/>
  <c r="H16" i="4"/>
  <c r="H22" i="4"/>
  <c r="H11" i="4"/>
  <c r="H15" i="4"/>
  <c r="H19" i="4"/>
  <c r="H23" i="4"/>
  <c r="N24" i="6"/>
  <c r="N28" i="6" s="1"/>
  <c r="N30" i="6" s="1"/>
  <c r="H13" i="4"/>
  <c r="H17" i="4"/>
  <c r="H21" i="4"/>
  <c r="H25" i="4"/>
  <c r="B27" i="4"/>
  <c r="H10" i="4" l="1"/>
  <c r="F27" i="4"/>
  <c r="N11" i="11" l="1"/>
  <c r="N23" i="11"/>
  <c r="N94" i="11"/>
  <c r="N113" i="11"/>
  <c r="N122" i="11"/>
  <c r="N138" i="11"/>
  <c r="N157" i="11"/>
  <c r="N173" i="11"/>
  <c r="N190" i="11"/>
  <c r="N213" i="11"/>
  <c r="N222" i="11"/>
  <c r="N245" i="11"/>
  <c r="N256" i="11"/>
  <c r="N265" i="11"/>
  <c r="N287" i="11"/>
  <c r="N302" i="11"/>
  <c r="N308" i="11" l="1"/>
  <c r="N21" i="10"/>
  <c r="G24" i="4" s="1"/>
  <c r="L24" i="10"/>
  <c r="N24" i="10" l="1"/>
  <c r="H24" i="4"/>
  <c r="H27" i="4" s="1"/>
  <c r="G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marih</author>
    <author>Valued Gateway Client</author>
    <author>Kevin L. Williams</author>
  </authors>
  <commentList>
    <comment ref="A2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Total Distribution - County column from cigarette stat report</t>
        </r>
      </text>
    </comment>
    <comment ref="A2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administrative costs" line from Totals column on cigarette stat report</t>
        </r>
      </text>
    </comment>
    <comment ref="A2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refunds" line from Totals column on cigarette stat report</t>
        </r>
      </text>
    </comment>
    <comment ref="A29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"Total distribution" line from State column on cigarette stat report</t>
        </r>
      </text>
    </comment>
    <comment ref="A31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"Total receipts" line in Totals column on cigarette stat report</t>
        </r>
      </text>
    </comment>
    <comment ref="A33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use Dist. Summary 
</t>
        </r>
      </text>
    </comment>
    <comment ref="A34" authorId="2" shapeId="0" xr:uid="{5AAF6A3D-3AA6-46E8-8519-1B76580D8FAE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1/2/20 TAS Distribution Summary report for OTL
from BA 606304 9653 to 2361 3601; change created by SB81</t>
        </r>
      </text>
    </comment>
    <comment ref="A35" authorId="2" shapeId="0" xr:uid="{1D28F1A0-83AF-4FC1-BC3F-6F4CC547AAFD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07-05-23  Civil Penalties levied on CIG and OTP as reported by TAS Distribution Summary; OCP will need to be queried, researched and added in as it does not report to the TAS Distribution Summary</t>
        </r>
      </text>
    </comment>
    <comment ref="A36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total collections minus refunds</t>
        </r>
      </text>
    </comment>
    <comment ref="A37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From "Stamps sold" line in Totals column of cigarette stat report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Pelham</author>
  </authors>
  <commentList>
    <comment ref="A1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Michael Pelham 3-27-17:</t>
        </r>
        <r>
          <rPr>
            <sz val="9"/>
            <color indexed="81"/>
            <rFont val="Tahoma"/>
            <family val="2"/>
          </rPr>
          <t xml:space="preserve">
LVUWB was removed from CTX distribution by the NTC in March 2017.</t>
        </r>
      </text>
    </comment>
  </commentList>
</comments>
</file>

<file path=xl/sharedStrings.xml><?xml version="1.0" encoding="utf-8"?>
<sst xmlns="http://schemas.openxmlformats.org/spreadsheetml/2006/main" count="680" uniqueCount="266">
  <si>
    <t>CONSOLIDATED TAX DISTRIBUTION</t>
  </si>
  <si>
    <t>REVENUE SUMMARY BY COUNTY</t>
  </si>
  <si>
    <t>COUNTY</t>
  </si>
  <si>
    <t>BCCRT</t>
  </si>
  <si>
    <t>SCCRT</t>
  </si>
  <si>
    <t>CIGARETTE</t>
  </si>
  <si>
    <t>LIQUOR</t>
  </si>
  <si>
    <t>RPTT</t>
  </si>
  <si>
    <t>GST</t>
  </si>
  <si>
    <t>TOTAL</t>
  </si>
  <si>
    <t>CARSON CITY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</si>
  <si>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</si>
  <si>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</si>
  <si>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</si>
  <si>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</si>
  <si>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</si>
  <si>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</si>
  <si>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</si>
  <si>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</si>
  <si>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</si>
  <si>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</si>
  <si>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</si>
  <si>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</si>
  <si>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</si>
  <si>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</si>
  <si>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WASHOE</t>
  </si>
  <si>
    <t>WHITE PINE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</si>
  <si>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</si>
  <si>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</si>
  <si>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</si>
  <si>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</si>
  <si>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</si>
  <si>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</si>
  <si>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</si>
  <si>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</si>
  <si>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</si>
  <si>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</si>
  <si>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</si>
  <si>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</si>
  <si>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DATE</t>
  </si>
  <si>
    <t>GENERAL FUND</t>
  </si>
  <si>
    <t>STAR BONDS</t>
  </si>
  <si>
    <t>Total</t>
  </si>
  <si>
    <t>Less Emergency Fund</t>
  </si>
  <si>
    <t>Gross Revenue Comparison</t>
  </si>
  <si>
    <t>ADMIN. FEES</t>
  </si>
  <si>
    <t>REFUNDS</t>
  </si>
  <si>
    <t>STATE SHARE</t>
  </si>
  <si>
    <t>TOTAL RECEIPTS</t>
  </si>
  <si>
    <t>ASSESSMENTS</t>
  </si>
  <si>
    <t>OTHER TOBACCO PROD.</t>
  </si>
  <si>
    <t>PACKAGES</t>
  </si>
  <si>
    <t>STATE GENERAL FUND</t>
  </si>
  <si>
    <t>LIQUOR PROGRAM ACCT</t>
  </si>
  <si>
    <t>TOTAL DISTRIBUTIONS</t>
  </si>
  <si>
    <t>LICENSE/CERT FEES</t>
  </si>
  <si>
    <t>ENTITY</t>
  </si>
  <si>
    <t>THE COUNTY OF CARSON CITY</t>
  </si>
  <si>
    <t>SPECIAL DISTRICTS</t>
  </si>
  <si>
    <t>CARSON-TRUCKEE WATER CONSERVANCY</t>
  </si>
  <si>
    <t>SIERRA FOREST FIRE PROTECTION</t>
  </si>
  <si>
    <t>TOTAL CARSON CITY</t>
  </si>
  <si>
    <t xml:space="preserve">THE COUNTY OF CHURCHILL </t>
  </si>
  <si>
    <t>LOCAL GOVERNMENTS</t>
  </si>
  <si>
    <t>CHURCHILL COUNTY</t>
  </si>
  <si>
    <t>FALLON</t>
  </si>
  <si>
    <t>CHURCHILL MOSQUITO ABATEMENT GID</t>
  </si>
  <si>
    <t>TOTAL CHURCHILL COUNTY</t>
  </si>
  <si>
    <t>THE COUNTY OF CLARK</t>
  </si>
  <si>
    <t>ENTERPRISE DISTRICT</t>
  </si>
  <si>
    <t>KYLE CANYON WATER DISTRICT</t>
  </si>
  <si>
    <t>CLARK COUNTY</t>
  </si>
  <si>
    <t>BOULDER CITY</t>
  </si>
  <si>
    <t>HENDERSON</t>
  </si>
  <si>
    <t>LAS VEGAS</t>
  </si>
  <si>
    <t>MESQUITE</t>
  </si>
  <si>
    <t>NORTH LAS VEGAS</t>
  </si>
  <si>
    <t>BUNKERVILLE</t>
  </si>
  <si>
    <t>ENTERPRISE</t>
  </si>
  <si>
    <t>GLENDALE</t>
  </si>
  <si>
    <t>LAUGHLIN</t>
  </si>
  <si>
    <t xml:space="preserve">MOAPA VALLEY </t>
  </si>
  <si>
    <t>PARADISE</t>
  </si>
  <si>
    <t>SEARCHLIGHT</t>
  </si>
  <si>
    <t>SPRING VALLEY</t>
  </si>
  <si>
    <t>SUMMERLIN</t>
  </si>
  <si>
    <t>SUNRISE MANOR</t>
  </si>
  <si>
    <t>WHITNEY</t>
  </si>
  <si>
    <t>WINCHESTER</t>
  </si>
  <si>
    <t>BOULDER LIBRARY DISTRICT</t>
  </si>
  <si>
    <t xml:space="preserve">CLARK COUNTY FIRE PROTECTION </t>
  </si>
  <si>
    <t>HENDERSON LIBRARY DISTRICT</t>
  </si>
  <si>
    <t>LAS VEGAS/CLARK CO LIBRARY DISTRICT</t>
  </si>
  <si>
    <t xml:space="preserve">MOAPA FIRE PROTECTION </t>
  </si>
  <si>
    <t>MT CHARLESTON FIRE PROTECTION</t>
  </si>
  <si>
    <t>TOTAL CLARK COUNTY</t>
  </si>
  <si>
    <t>THE COUNTY OF DOUGLAS</t>
  </si>
  <si>
    <t xml:space="preserve">ENTERPRISE DISTRICTS </t>
  </si>
  <si>
    <t>DOUGLAS COUNTY SEWER IMPROVEMENT GID</t>
  </si>
  <si>
    <t>ELK POINT SANITATION GID</t>
  </si>
  <si>
    <t>MINDEN/GARDNERVILLE SANITATION GID</t>
  </si>
  <si>
    <t>TAHOE DOUGLAS SEWER IMPROVEMENT GID</t>
  </si>
  <si>
    <t>DOUGLAS COUNTY</t>
  </si>
  <si>
    <t>GARDNERVILLE</t>
  </si>
  <si>
    <t>GENOA</t>
  </si>
  <si>
    <t>MINDEN</t>
  </si>
  <si>
    <t>CAVE ROCK GID</t>
  </si>
  <si>
    <t>DOUGLAS MOSQUITO PROTECTION GID</t>
  </si>
  <si>
    <t>EAST FORK FIRE PROTECTION</t>
  </si>
  <si>
    <t>GARDNERVILLE RANCHOS GID</t>
  </si>
  <si>
    <t>INDIAN HILLS GID</t>
  </si>
  <si>
    <t>KINGSBURY GID</t>
  </si>
  <si>
    <t>LAKERIDGE GID</t>
  </si>
  <si>
    <t>LOGAN CREEK GID</t>
  </si>
  <si>
    <t>MARLA BAY GID</t>
  </si>
  <si>
    <t>OLIVER PARK GID</t>
  </si>
  <si>
    <t>ROUND HILL GID</t>
  </si>
  <si>
    <t>SKYLAND GID</t>
  </si>
  <si>
    <t>TAHOE DOUGLAS FIRE PROTECTION</t>
  </si>
  <si>
    <t>TOPAZ RANCH GID</t>
  </si>
  <si>
    <t>ZEPHYR COVE GID</t>
  </si>
  <si>
    <t>ZEPHYR HEIGHTS GID</t>
  </si>
  <si>
    <t>ZEPHYR KNOLLS GID</t>
  </si>
  <si>
    <t>TOTAL DOUGLAS COUNTY</t>
  </si>
  <si>
    <t>THE COUNTY OF ELKO</t>
  </si>
  <si>
    <t xml:space="preserve">ENTERPRISE DISTRICT </t>
  </si>
  <si>
    <t>ELKO CONVENTION/VISITORS AUTHORITY</t>
  </si>
  <si>
    <t>ELKO TELEVISION DISTRICT</t>
  </si>
  <si>
    <t>ELKO COUNTY</t>
  </si>
  <si>
    <t>CARLIN</t>
  </si>
  <si>
    <t>ELKO CITY</t>
  </si>
  <si>
    <t>WELLS</t>
  </si>
  <si>
    <t>WEST WENDOVER</t>
  </si>
  <si>
    <t>JACKPOT</t>
  </si>
  <si>
    <t>MONTELLO</t>
  </si>
  <si>
    <t>MOUNTAIN CITY</t>
  </si>
  <si>
    <t>TOTAL ELKO COUNTY</t>
  </si>
  <si>
    <t xml:space="preserve">THE COUNTY OF ESMERALDA  </t>
  </si>
  <si>
    <t>ESMERALDA COUNTY</t>
  </si>
  <si>
    <t>GOLDFIELD</t>
  </si>
  <si>
    <t>SILVER PEAK</t>
  </si>
  <si>
    <t>TOTAL ESMERALDA COUNTY</t>
  </si>
  <si>
    <t>THE COUNTY OF EUREKA</t>
  </si>
  <si>
    <t>EUREKA TELEVISION DISTRICT</t>
  </si>
  <si>
    <t>EUREKA COUNTY</t>
  </si>
  <si>
    <t>CRESENT VALLEY</t>
  </si>
  <si>
    <t>DIAMOND VALLEY RODENT</t>
  </si>
  <si>
    <t>DIAMOND VALLEY WEED</t>
  </si>
  <si>
    <t>TOTAL EUREKA COUNTY</t>
  </si>
  <si>
    <t>THE COUNTY OF HUMBOLDT</t>
  </si>
  <si>
    <t>HUMBOLDT COUNTY</t>
  </si>
  <si>
    <t>WINNEMUCCA</t>
  </si>
  <si>
    <t>GOLCONDA FIRE PROTECTION</t>
  </si>
  <si>
    <t>HUMBOLDT FIRE PROTECTION</t>
  </si>
  <si>
    <t>HUMBOLDT HOSPITAL DISTRICT</t>
  </si>
  <si>
    <t>MCDERMIT FIRE PROTECTION</t>
  </si>
  <si>
    <t>OROVADA COMMUNITY SERVICES GID</t>
  </si>
  <si>
    <t>OROVADA FIRE PROTECTION</t>
  </si>
  <si>
    <t>PARADISE FIRE PROTECTION</t>
  </si>
  <si>
    <t>PUEBLO FIRE PROTECTION</t>
  </si>
  <si>
    <t>WINNEMUCCA RURAL FIRE PROTECTION</t>
  </si>
  <si>
    <t>TOTAL HUMBOLDT COUNTY</t>
  </si>
  <si>
    <t>THE COUNTY OF LANDER</t>
  </si>
  <si>
    <t>LANDER CO SEWER IMPROVEMENT DISTRICT #2</t>
  </si>
  <si>
    <t>LANDER COUNTY</t>
  </si>
  <si>
    <t>AUSTIN</t>
  </si>
  <si>
    <t>BATTLE MOUNTAIN</t>
  </si>
  <si>
    <t>KINGSTON</t>
  </si>
  <si>
    <t>LANDER HOSPITAL DISTRICT</t>
  </si>
  <si>
    <t>TOTAL LANDER COUNTY</t>
  </si>
  <si>
    <t>THE COUNTY OF LINCOLN</t>
  </si>
  <si>
    <t>LINCOLN COUNTY</t>
  </si>
  <si>
    <t>CALIENTE</t>
  </si>
  <si>
    <t>ALAMO</t>
  </si>
  <si>
    <t>PANACA</t>
  </si>
  <si>
    <t>PIOCHE</t>
  </si>
  <si>
    <t>LINCOLN COUNTY HOSPITAL DISTRICT</t>
  </si>
  <si>
    <t>PAHRANAGAT VALLEY FIRE PROTECTION</t>
  </si>
  <si>
    <t>PIOCHE FIRE PROTECTION</t>
  </si>
  <si>
    <t>TOTAL LINCOLN COUNTY</t>
  </si>
  <si>
    <t>THE COUNTY OF LYON</t>
  </si>
  <si>
    <t>STAGECOACH GID</t>
  </si>
  <si>
    <t>WILLOWCREEK GID</t>
  </si>
  <si>
    <t>LYON COUNTY</t>
  </si>
  <si>
    <t>FERNLEY</t>
  </si>
  <si>
    <t>YERINGTON</t>
  </si>
  <si>
    <t>CENTRAL LYON FIRE PROTECTION</t>
  </si>
  <si>
    <t>MASON VALLEY FIRE PROTECTION</t>
  </si>
  <si>
    <t>MASON VALLEY MOSQUITO ABATEMENT</t>
  </si>
  <si>
    <t>NORTH LYON FIRE PROTECTION</t>
  </si>
  <si>
    <t>SILVER SPRINGS STAGECOACH HOSPITAL</t>
  </si>
  <si>
    <t>SMITH VALLEY FIRE PROTECTION</t>
  </si>
  <si>
    <t>SOUTH  LYON HOSPITAL DISTRICT</t>
  </si>
  <si>
    <t>TOTAL LYON COUNTY</t>
  </si>
  <si>
    <t xml:space="preserve">THE COUNTY OF MINERAL </t>
  </si>
  <si>
    <t>MINERAL COUNTY</t>
  </si>
  <si>
    <t>MINERAL COUNTY HOSPITAL DISTRICT</t>
  </si>
  <si>
    <t>TOTAL MINERAL COUNTY</t>
  </si>
  <si>
    <t>THE COUNTY OF NYE *</t>
  </si>
  <si>
    <t>NYE COUNTY</t>
  </si>
  <si>
    <t>AMARGOSA</t>
  </si>
  <si>
    <t>BEATTY</t>
  </si>
  <si>
    <t>GABBS</t>
  </si>
  <si>
    <t>MANHATTAN</t>
  </si>
  <si>
    <t>PAHRUMP</t>
  </si>
  <si>
    <t>ROUND MOUNTAIN</t>
  </si>
  <si>
    <t>TONOPAH</t>
  </si>
  <si>
    <t>AMARGOSA LIBRARY DISTRICT</t>
  </si>
  <si>
    <t>BEATTY LIBRARY DISTRICT</t>
  </si>
  <si>
    <t>PAHRUMP LIBRARY DISTRICT</t>
  </si>
  <si>
    <t>PAHRUMP SWIM POOL GID</t>
  </si>
  <si>
    <t>SMOKY VALLEY LIBRARY DISTRICT</t>
  </si>
  <si>
    <t>TONOPAH LIBRARY DISTRICT</t>
  </si>
  <si>
    <t>TOTAL NYE COUNTY</t>
  </si>
  <si>
    <t xml:space="preserve">THE COUNTY OF PERSHING </t>
  </si>
  <si>
    <t>PERSHING COUNTY</t>
  </si>
  <si>
    <t>LOVELOCK</t>
  </si>
  <si>
    <t>PERSHING COUNTY HOSPITAL DISTRICT</t>
  </si>
  <si>
    <t>TOTAL PERSHING COUNTY</t>
  </si>
  <si>
    <t>THE COUNTY OF STOREY</t>
  </si>
  <si>
    <t>STOREY COUNTY</t>
  </si>
  <si>
    <t>TOTAL STOREY COUNTY</t>
  </si>
  <si>
    <t>THE COUNTY OF WASHOE</t>
  </si>
  <si>
    <t>SUN VALLEY WATER AND SANITATION GID</t>
  </si>
  <si>
    <t>VERDI TELEVISION GID</t>
  </si>
  <si>
    <t>LEMMON VALLEY UNDERGROUND WATER BASIN</t>
  </si>
  <si>
    <t>WASHOE COUNTY</t>
  </si>
  <si>
    <t>RENO</t>
  </si>
  <si>
    <t>SPARKS</t>
  </si>
  <si>
    <t>INCLINE VILLAGE GID</t>
  </si>
  <si>
    <t xml:space="preserve">NORTH LAKE TAHOE FIRE PROTECTION </t>
  </si>
  <si>
    <t>PALOMINO VALLEY GID</t>
  </si>
  <si>
    <t>TRUCKEE MEADOWS FIRE PROTECTION</t>
  </si>
  <si>
    <t>TOTAL WASHOE COUNTY</t>
  </si>
  <si>
    <t xml:space="preserve">THE COUNTY OF WHITE PINE </t>
  </si>
  <si>
    <t>WHITE PINE COUNTY</t>
  </si>
  <si>
    <t>ELY</t>
  </si>
  <si>
    <t>LUND</t>
  </si>
  <si>
    <t>MCGILL</t>
  </si>
  <si>
    <t>RUTH</t>
  </si>
  <si>
    <t>WHITE PINE HOSPITAL DISTRICT</t>
  </si>
  <si>
    <t>TOTAL WHITE PINE COUNTY</t>
  </si>
  <si>
    <t>INTERLOCAL AGREEMENT</t>
  </si>
  <si>
    <t>Washoe County's distribution reflects an alternate formula created by an interlocal agreement,  between Palomino Valley GID and Truckee Meadows Fire Protection, as allowed by NRS 360.730.</t>
  </si>
  <si>
    <t>INSTATE TOTAL</t>
  </si>
  <si>
    <t>OUT OF STATE</t>
  </si>
  <si>
    <t>OUT OF STATE TOTAL</t>
  </si>
  <si>
    <t>CIG LICENSE FEES</t>
  </si>
  <si>
    <t>OTP LICENSE FEES</t>
  </si>
  <si>
    <t>Reported difference between this and SCCR_IN_STATE FYXX amount relates to STAR bond collections and GF Commissions</t>
  </si>
  <si>
    <t xml:space="preserve"> </t>
  </si>
  <si>
    <t>\\taxation\ccshared\Div - Adm Svc\Distribution &amp; Statistics\Distributions\WEB\[Consolidated_Tax_23.xlsx]RPTT</t>
  </si>
  <si>
    <t>\\taxation\ccshared\Div - Adm Svc\Distribution &amp; Statistics\Distributions\WEB\[Consolidated_Tax_23.xlsx]Gov't Services</t>
  </si>
  <si>
    <t>SB450 MODIFIED DISTRIBUTION</t>
  </si>
  <si>
    <t>BASIC CITY-COUNTY RELIEF TAX - FISCAL YEAR 2024-25</t>
  </si>
  <si>
    <t>SUPPLEMENTAL CITY-COUNTY RELIEF TAX DISTRIBUTION TO THE COUNTY LEVEL FOR FISCAL YEAR 2024-25</t>
  </si>
  <si>
    <t>FISCAL YEAR 2024-25</t>
  </si>
  <si>
    <t>CIGARETTE TAX - FISCAL YEAR 2024-25</t>
  </si>
  <si>
    <t>LIQUOR TAX - FISCAL YEAR 2024-25</t>
  </si>
  <si>
    <t>REAL PROPERTY TRANSFER TAX - FISCAL YEAR 2024-25</t>
  </si>
  <si>
    <t>GOVERNMENTAL SERVICES TAX - FISCAL YEAR 2024-25</t>
  </si>
  <si>
    <t>MONTHLY WASHOE COUNTY CTX DISTRIBUTIONS  FISCAL YEAR 2024-25 - INTERLOCAL AGREEMENT</t>
  </si>
  <si>
    <t>MONTHLY LYON COUNTY CTX DISTRIBUTIONS  FISCAL YEAR 2024-25 - INTERLOCAL AGREEMENT</t>
  </si>
  <si>
    <t>MONTHLY CLARK COUNTY CTX DISTRIBUTIONS  FISCAL YEAR 2024-25 - MODIFIED DISTRIBUTION</t>
  </si>
  <si>
    <t>SUPPLEMENTAL CITY-COUNTY RELIEF TAX INSTATE COLLECTIONS FOR FISCAL YEAR 2024-25</t>
  </si>
  <si>
    <t>SUPPLEMENTAL CITY-COUNTY RELIEF TAX OUT OF STATE COLLECTIONS FOR FISCAL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</si>
</sst>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DengXian"/>
      <family val="2"/>
    </font>
    <font>
      <sz val="9"/>
      <name val="DengXian"/>
      <charset val="134"/>
    </font>
    <font>
      <b/>
      <u/>
      <sz val="9"/>
      <name val="DengXian"/>
      <charset val="134"/>
    </font>
    <font>
      <sz val="11"/>
      <color theme="0"/>
      <name val="Calibri"/>
      <family val="2"/>
      <scheme val="minor"/>
    </font>
    <font>
      <b/>
      <u/>
      <sz val="9"/>
      <name val="Arial"/>
      <family val="2"/>
    </font>
    <font>
      <b/>
      <sz val="9"/>
      <name val="DengXian"/>
      <charset val="134"/>
    </font>
    <font>
      <u val="singleAccounting"/>
      <sz val="9"/>
      <name val="DengXian"/>
      <charset val="134"/>
    </font>
    <font>
      <b/>
      <sz val="9"/>
      <color rgb="FFFA7D00"/>
      <name val="DengXian"/>
      <charset val="134"/>
    </font>
    <font>
      <i/>
      <sz val="9"/>
      <color rgb="FF7030A0"/>
      <name val="DengXian"/>
      <charset val="134"/>
    </font>
    <font>
      <sz val="9"/>
      <color theme="1"/>
      <name val="DengXian"/>
      <charset val="134"/>
    </font>
    <font>
      <i/>
      <sz val="9"/>
      <color rgb="FF7F7F7F"/>
      <name val="DengXian"/>
      <charset val="134"/>
    </font>
    <font>
      <sz val="9"/>
      <name val="Arial"/>
      <family val="2"/>
    </font>
    <font>
      <i/>
      <sz val="9"/>
      <name val="DengXian"/>
      <charset val="134"/>
    </font>
    <font>
      <sz val="9"/>
      <color theme="1"/>
      <name val="Calibri"/>
      <family val="2"/>
      <scheme val="minor"/>
    </font>
    <font>
      <sz val="9"/>
      <color theme="0"/>
      <name val="DengXian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Calibri"/>
      <family val="2"/>
      <scheme val="minor"/>
    </font>
    <font>
      <b/>
      <u/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4" borderId="7" applyNumberFormat="0" applyAlignment="0" applyProtection="0"/>
    <xf numFmtId="0" fontId="4" fillId="5" borderId="8" applyNumberFormat="0" applyFont="0" applyAlignment="0" applyProtection="0"/>
    <xf numFmtId="0" fontId="9" fillId="6" borderId="0" applyNumberFormat="0" applyBorder="0" applyAlignment="0" applyProtection="0"/>
    <xf numFmtId="0" fontId="1" fillId="5" borderId="8" applyNumberFormat="0" applyFont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</cellStyleXfs>
  <cellXfs count="87">
    <xf numFmtId="0" fontId="0" fillId="0" borderId="0" xfId="0"/>
    <xf numFmtId="4" fontId="10" fillId="0" borderId="0" xfId="1" applyNumberFormat="1" applyFont="1"/>
    <xf numFmtId="4" fontId="10" fillId="0" borderId="0" xfId="0" applyNumberFormat="1" applyFont="1"/>
    <xf numFmtId="4" fontId="11" fillId="0" borderId="0" xfId="0" applyNumberFormat="1" applyFont="1"/>
    <xf numFmtId="4" fontId="13" fillId="0" borderId="0" xfId="0" applyNumberFormat="1" applyFont="1" applyAlignment="1">
      <alignment horizontal="center"/>
    </xf>
    <xf numFmtId="43" fontId="10" fillId="0" borderId="0" xfId="1" applyNumberFormat="1" applyFont="1"/>
    <xf numFmtId="43" fontId="14" fillId="0" borderId="0" xfId="1" applyNumberFormat="1" applyFont="1" applyAlignment="1">
      <alignment horizontal="center"/>
    </xf>
    <xf numFmtId="43" fontId="14" fillId="0" borderId="0" xfId="1" applyNumberFormat="1" applyFont="1" applyAlignment="1">
      <alignment horizontal="center"/>
    </xf>
    <xf numFmtId="43" fontId="11" fillId="0" borderId="0" xfId="1" applyNumberFormat="1" applyFont="1" applyAlignment="1">
      <alignment horizontal="center"/>
    </xf>
    <xf numFmtId="43" fontId="10" fillId="0" borderId="0" xfId="2" applyFont="1" applyFill="1"/>
    <xf numFmtId="43" fontId="10" fillId="0" borderId="0" xfId="2" applyFont="1"/>
    <xf numFmtId="43" fontId="14" fillId="0" borderId="0" xfId="1" applyNumberFormat="1" applyFont="1"/>
    <xf numFmtId="43" fontId="10" fillId="0" borderId="1" xfId="2" applyFont="1" applyFill="1" applyBorder="1"/>
    <xf numFmtId="43" fontId="10" fillId="0" borderId="1" xfId="2" applyFont="1" applyBorder="1"/>
    <xf numFmtId="43" fontId="14" fillId="0" borderId="1" xfId="1" applyNumberFormat="1" applyFont="1" applyBorder="1"/>
    <xf numFmtId="43" fontId="15" fillId="0" borderId="0" xfId="2" applyFont="1"/>
    <xf numFmtId="43" fontId="10" fillId="0" borderId="2" xfId="2" applyFont="1" applyBorder="1"/>
    <xf numFmtId="0" fontId="14" fillId="0" borderId="0" xfId="1" applyFont="1"/>
    <xf numFmtId="0" fontId="10" fillId="0" borderId="0" xfId="1" applyFont="1"/>
    <xf numFmtId="0" fontId="11" fillId="0" borderId="0" xfId="1" applyFont="1" applyAlignment="1">
      <alignment horizontal="center"/>
    </xf>
    <xf numFmtId="43" fontId="10" fillId="0" borderId="0" xfId="3" applyNumberFormat="1" applyFont="1"/>
    <xf numFmtId="8" fontId="10" fillId="0" borderId="0" xfId="3" applyNumberFormat="1" applyFont="1"/>
    <xf numFmtId="8" fontId="10" fillId="0" borderId="0" xfId="1" applyNumberFormat="1" applyFont="1"/>
    <xf numFmtId="43" fontId="10" fillId="0" borderId="0" xfId="1" applyNumberFormat="1" applyFont="1" applyAlignment="1">
      <alignment horizontal="left"/>
    </xf>
    <xf numFmtId="43" fontId="10" fillId="0" borderId="1" xfId="1" applyNumberFormat="1" applyFont="1" applyBorder="1"/>
    <xf numFmtId="43" fontId="10" fillId="0" borderId="3" xfId="3" applyNumberFormat="1" applyFont="1" applyBorder="1"/>
    <xf numFmtId="44" fontId="10" fillId="0" borderId="0" xfId="3" applyFont="1" applyBorder="1"/>
    <xf numFmtId="43" fontId="10" fillId="0" borderId="0" xfId="3" applyNumberFormat="1" applyFont="1" applyFill="1"/>
    <xf numFmtId="0" fontId="16" fillId="4" borderId="7" xfId="40" applyFont="1"/>
    <xf numFmtId="43" fontId="16" fillId="4" borderId="7" xfId="40" applyNumberFormat="1" applyFont="1"/>
    <xf numFmtId="0" fontId="10" fillId="5" borderId="8" xfId="43" applyFont="1"/>
    <xf numFmtId="43" fontId="15" fillId="5" borderId="8" xfId="43" applyNumberFormat="1" applyFont="1"/>
    <xf numFmtId="44" fontId="10" fillId="5" borderId="8" xfId="43" applyNumberFormat="1" applyFont="1"/>
    <xf numFmtId="43" fontId="10" fillId="0" borderId="3" xfId="3" applyNumberFormat="1" applyFont="1" applyFill="1" applyBorder="1"/>
    <xf numFmtId="43" fontId="17" fillId="0" borderId="0" xfId="39" applyFont="1"/>
    <xf numFmtId="44" fontId="10" fillId="0" borderId="4" xfId="37" applyFont="1" applyBorder="1"/>
    <xf numFmtId="43" fontId="18" fillId="0" borderId="0" xfId="2" applyFont="1" applyFill="1"/>
    <xf numFmtId="43" fontId="19" fillId="3" borderId="0" xfId="38" applyNumberFormat="1" applyFont="1" applyFill="1"/>
    <xf numFmtId="41" fontId="10" fillId="0" borderId="0" xfId="1" applyNumberFormat="1" applyFont="1"/>
    <xf numFmtId="164" fontId="10" fillId="0" borderId="0" xfId="3" applyNumberFormat="1" applyFont="1"/>
    <xf numFmtId="43" fontId="18" fillId="0" borderId="0" xfId="2" applyFont="1"/>
    <xf numFmtId="9" fontId="10" fillId="0" borderId="0" xfId="1" applyNumberFormat="1" applyFont="1"/>
    <xf numFmtId="43" fontId="10" fillId="0" borderId="0" xfId="2" applyFont="1" applyBorder="1"/>
    <xf numFmtId="43" fontId="20" fillId="0" borderId="1" xfId="3" applyNumberFormat="1" applyFont="1" applyBorder="1"/>
    <xf numFmtId="43" fontId="10" fillId="0" borderId="0" xfId="39" applyFont="1"/>
    <xf numFmtId="43" fontId="10" fillId="0" borderId="0" xfId="2" applyFont="1" applyFill="1" applyBorder="1"/>
    <xf numFmtId="43" fontId="10" fillId="0" borderId="4" xfId="3" applyNumberFormat="1" applyFont="1" applyBorder="1"/>
    <xf numFmtId="43" fontId="10" fillId="0" borderId="1" xfId="3" applyNumberFormat="1" applyFont="1" applyBorder="1"/>
    <xf numFmtId="0" fontId="10" fillId="0" borderId="0" xfId="0" applyFont="1"/>
    <xf numFmtId="0" fontId="14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43" fontId="10" fillId="0" borderId="0" xfId="0" applyNumberFormat="1" applyFont="1"/>
    <xf numFmtId="0" fontId="11" fillId="0" borderId="0" xfId="1" applyFont="1"/>
    <xf numFmtId="43" fontId="14" fillId="0" borderId="0" xfId="0" applyNumberFormat="1" applyFont="1"/>
    <xf numFmtId="43" fontId="18" fillId="0" borderId="0" xfId="39" applyFont="1" applyFill="1"/>
    <xf numFmtId="0" fontId="21" fillId="0" borderId="0" xfId="1" applyFont="1"/>
    <xf numFmtId="0" fontId="21" fillId="0" borderId="0" xfId="1" applyFont="1" applyAlignment="1">
      <alignment horizontal="center"/>
    </xf>
    <xf numFmtId="43" fontId="14" fillId="2" borderId="6" xfId="1" applyNumberFormat="1" applyFont="1" applyFill="1" applyBorder="1"/>
    <xf numFmtId="4" fontId="14" fillId="0" borderId="0" xfId="1" applyNumberFormat="1" applyFont="1"/>
    <xf numFmtId="4" fontId="11" fillId="0" borderId="0" xfId="1" applyNumberFormat="1" applyFont="1" applyAlignment="1">
      <alignment horizontal="center"/>
    </xf>
    <xf numFmtId="43" fontId="10" fillId="5" borderId="8" xfId="43" applyNumberFormat="1" applyFont="1"/>
    <xf numFmtId="43" fontId="20" fillId="5" borderId="8" xfId="43" applyNumberFormat="1" applyFont="1"/>
    <xf numFmtId="43" fontId="10" fillId="0" borderId="0" xfId="43" applyNumberFormat="1" applyFont="1" applyFill="1" applyBorder="1"/>
    <xf numFmtId="43" fontId="20" fillId="0" borderId="0" xfId="43" applyNumberFormat="1" applyFont="1" applyFill="1" applyBorder="1"/>
    <xf numFmtId="43" fontId="22" fillId="0" borderId="0" xfId="0" applyNumberFormat="1" applyFont="1"/>
    <xf numFmtId="0" fontId="22" fillId="0" borderId="0" xfId="0" applyFont="1"/>
    <xf numFmtId="165" fontId="23" fillId="6" borderId="9" xfId="42" applyNumberFormat="1" applyFont="1" applyBorder="1"/>
    <xf numFmtId="4" fontId="18" fillId="0" borderId="0" xfId="0" applyNumberFormat="1" applyFont="1"/>
    <xf numFmtId="4" fontId="14" fillId="0" borderId="0" xfId="0" applyNumberFormat="1" applyFont="1"/>
    <xf numFmtId="4" fontId="11" fillId="0" borderId="0" xfId="0" applyNumberFormat="1" applyFont="1" applyAlignment="1">
      <alignment horizontal="center"/>
    </xf>
    <xf numFmtId="0" fontId="14" fillId="0" borderId="0" xfId="0" applyFont="1"/>
    <xf numFmtId="0" fontId="24" fillId="0" borderId="0" xfId="0" applyFont="1"/>
    <xf numFmtId="0" fontId="25" fillId="0" borderId="0" xfId="0" applyFont="1"/>
    <xf numFmtId="4" fontId="22" fillId="0" borderId="0" xfId="0" applyNumberFormat="1" applyFont="1"/>
    <xf numFmtId="0" fontId="25" fillId="0" borderId="0" xfId="0" applyFont="1" applyAlignment="1">
      <alignment horizontal="left"/>
    </xf>
    <xf numFmtId="43" fontId="20" fillId="0" borderId="8" xfId="43" applyNumberFormat="1" applyFont="1" applyFill="1"/>
    <xf numFmtId="165" fontId="26" fillId="8" borderId="10" xfId="45" applyNumberFormat="1" applyFont="1" applyFill="1" applyBorder="1"/>
    <xf numFmtId="0" fontId="27" fillId="0" borderId="0" xfId="0" applyFont="1"/>
    <xf numFmtId="43" fontId="10" fillId="5" borderId="8" xfId="41" applyNumberFormat="1" applyFont="1"/>
    <xf numFmtId="43" fontId="18" fillId="0" borderId="0" xfId="0" applyNumberFormat="1" applyFont="1"/>
    <xf numFmtId="43" fontId="10" fillId="0" borderId="0" xfId="41" applyNumberFormat="1" applyFont="1" applyFill="1" applyBorder="1"/>
    <xf numFmtId="0" fontId="10" fillId="0" borderId="0" xfId="1" applyFont="1" applyAlignment="1">
      <alignment vertical="top" wrapText="1"/>
    </xf>
    <xf numFmtId="0" fontId="11" fillId="0" borderId="0" xfId="1" applyFont="1" applyAlignment="1">
      <alignment horizontal="center"/>
    </xf>
    <xf numFmtId="39" fontId="10" fillId="0" borderId="0" xfId="1" applyNumberFormat="1" applyFont="1"/>
    <xf numFmtId="39" fontId="16" fillId="4" borderId="7" xfId="40" applyNumberFormat="1" applyFont="1" applyProtection="1"/>
    <xf numFmtId="43" fontId="10" fillId="0" borderId="5" xfId="1" applyNumberFormat="1" applyFont="1" applyBorder="1"/>
    <xf numFmtId="0" fontId="11" fillId="0" borderId="0" xfId="1" applyFont="1" applyAlignment="1">
      <alignment horizontal="center" wrapText="1"/>
    </xf>
  </cellXfs>
  <cellStyles count="46">
    <cellStyle name="Accent1" xfId="42" builtinId="29"/>
    <cellStyle name="Accent2" xfId="45" builtinId="33"/>
    <cellStyle name="Accent2 2" xfId="44" xr:uid="{7158A55B-3926-453B-9445-13EED58A77C1}"/>
    <cellStyle name="Calculation" xfId="40" builtinId="22"/>
    <cellStyle name="Comma" xfId="39" builtinId="3"/>
    <cellStyle name="Comma 2" xfId="2" xr:uid="{00000000-0005-0000-0000-000000000000}"/>
    <cellStyle name="Comma 3" xfId="4" xr:uid="{00000000-0005-0000-0000-000001000000}"/>
    <cellStyle name="Comma 3 2" xfId="13" xr:uid="{00000000-0005-0000-0000-000002000000}"/>
    <cellStyle name="Comma 3 3" xfId="14" xr:uid="{00000000-0005-0000-0000-000003000000}"/>
    <cellStyle name="Comma 4" xfId="11" xr:uid="{00000000-0005-0000-0000-000004000000}"/>
    <cellStyle name="Comma 4 2" xfId="15" xr:uid="{00000000-0005-0000-0000-000005000000}"/>
    <cellStyle name="Comma 4 2 2" xfId="16" xr:uid="{00000000-0005-0000-0000-000006000000}"/>
    <cellStyle name="Comma 4 3" xfId="17" xr:uid="{00000000-0005-0000-0000-000007000000}"/>
    <cellStyle name="Comma 5" xfId="18" xr:uid="{00000000-0005-0000-0000-000008000000}"/>
    <cellStyle name="Comma 5 2" xfId="19" xr:uid="{00000000-0005-0000-0000-000009000000}"/>
    <cellStyle name="Comma 6" xfId="20" xr:uid="{00000000-0005-0000-0000-00000A000000}"/>
    <cellStyle name="Comma 6 2" xfId="21" xr:uid="{00000000-0005-0000-0000-00000B000000}"/>
    <cellStyle name="Currency" xfId="37" builtinId="4"/>
    <cellStyle name="Currency 2" xfId="3" xr:uid="{00000000-0005-0000-0000-00000D000000}"/>
    <cellStyle name="Currency 2 2" xfId="5" xr:uid="{00000000-0005-0000-0000-00000E000000}"/>
    <cellStyle name="Currency 3" xfId="6" xr:uid="{00000000-0005-0000-0000-00000F000000}"/>
    <cellStyle name="Currency 3 2" xfId="22" xr:uid="{00000000-0005-0000-0000-000010000000}"/>
    <cellStyle name="Currency 3 3" xfId="23" xr:uid="{00000000-0005-0000-0000-000011000000}"/>
    <cellStyle name="Currency 4" xfId="7" xr:uid="{00000000-0005-0000-0000-000012000000}"/>
    <cellStyle name="Currency 5" xfId="24" xr:uid="{00000000-0005-0000-0000-000013000000}"/>
    <cellStyle name="Currency 6" xfId="25" xr:uid="{00000000-0005-0000-0000-000014000000}"/>
    <cellStyle name="Currency 6 2" xfId="26" xr:uid="{00000000-0005-0000-0000-000015000000}"/>
    <cellStyle name="Explanatory Text" xfId="38" builtinId="53"/>
    <cellStyle name="Normal" xfId="0" builtinId="0"/>
    <cellStyle name="Normal 2" xfId="1" xr:uid="{00000000-0005-0000-0000-000017000000}"/>
    <cellStyle name="Normal 2 2" xfId="8" xr:uid="{00000000-0005-0000-0000-000018000000}"/>
    <cellStyle name="Normal 3" xfId="12" xr:uid="{00000000-0005-0000-0000-000019000000}"/>
    <cellStyle name="Normal 3 2" xfId="27" xr:uid="{00000000-0005-0000-0000-00001A000000}"/>
    <cellStyle name="Normal 3 2 2" xfId="28" xr:uid="{00000000-0005-0000-0000-00001B000000}"/>
    <cellStyle name="Normal 3 3" xfId="29" xr:uid="{00000000-0005-0000-0000-00001C000000}"/>
    <cellStyle name="Normal 4" xfId="30" xr:uid="{00000000-0005-0000-0000-00001D000000}"/>
    <cellStyle name="Normal 4 2" xfId="31" xr:uid="{00000000-0005-0000-0000-00001E000000}"/>
    <cellStyle name="Note" xfId="41" builtinId="10"/>
    <cellStyle name="Note 2" xfId="43" xr:uid="{49F962B7-947E-4C73-B761-1F1EF2779F0F}"/>
    <cellStyle name="Percent 2" xfId="9" xr:uid="{00000000-0005-0000-0000-00001F000000}"/>
    <cellStyle name="Percent 2 2" xfId="32" xr:uid="{00000000-0005-0000-0000-000020000000}"/>
    <cellStyle name="Percent 2 3" xfId="33" xr:uid="{00000000-0005-0000-0000-000021000000}"/>
    <cellStyle name="Percent 3" xfId="10" xr:uid="{00000000-0005-0000-0000-000022000000}"/>
    <cellStyle name="Percent 4" xfId="34" xr:uid="{00000000-0005-0000-0000-000023000000}"/>
    <cellStyle name="Percent 5" xfId="35" xr:uid="{00000000-0005-0000-0000-000024000000}"/>
    <cellStyle name="Percent 5 2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152399</xdr:rowOff>
        </xdr:from>
        <xdr:to>
          <xdr:col>8</xdr:col>
          <xdr:colOff>28575</xdr:colOff>
          <xdr:row>31</xdr:row>
          <xdr:rowOff>42296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A9177B30-6EEE-9145-B49A-CD81B626ED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TX DISTRIBUTION'!$N$308" spid="_x0000_s96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267575" y="5619749"/>
              <a:ext cx="1276350" cy="19469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tabSelected="1" zoomScaleNormal="100" workbookViewId="0">
      <selection sqref="A1:XFD1048576"/>
    </sheetView>
  </sheetViews>
  <sheetFormatPr defaultRowHeight="12" x14ac:dyDescent="0.2"/>
  <cols>
    <col min="1" max="1" width="14.7109375" style="5" customWidth="1"/>
    <col min="2" max="2" width="16.140625" style="5" bestFit="1" customWidth="1"/>
    <col min="3" max="3" width="17.85546875" style="5" bestFit="1" customWidth="1"/>
    <col min="4" max="6" width="14.7109375" style="5" customWidth="1"/>
    <col min="7" max="7" width="16.140625" style="5" bestFit="1" customWidth="1"/>
    <col min="8" max="8" width="18.7109375" style="5" bestFit="1" customWidth="1"/>
    <col min="9" max="256" width="9.140625" style="5"/>
    <col min="257" max="263" width="14.7109375" style="5" customWidth="1"/>
    <col min="264" max="264" width="16.5703125" style="5" bestFit="1" customWidth="1"/>
    <col min="265" max="512" width="9.140625" style="5"/>
    <col min="513" max="519" width="14.7109375" style="5" customWidth="1"/>
    <col min="520" max="520" width="16.5703125" style="5" bestFit="1" customWidth="1"/>
    <col min="521" max="768" width="9.140625" style="5"/>
    <col min="769" max="775" width="14.7109375" style="5" customWidth="1"/>
    <col min="776" max="776" width="16.5703125" style="5" bestFit="1" customWidth="1"/>
    <col min="777" max="1024" width="9.140625" style="5"/>
    <col min="1025" max="1031" width="14.7109375" style="5" customWidth="1"/>
    <col min="1032" max="1032" width="16.5703125" style="5" bestFit="1" customWidth="1"/>
    <col min="1033" max="1280" width="9.140625" style="5"/>
    <col min="1281" max="1287" width="14.7109375" style="5" customWidth="1"/>
    <col min="1288" max="1288" width="16.5703125" style="5" bestFit="1" customWidth="1"/>
    <col min="1289" max="1536" width="9.140625" style="5"/>
    <col min="1537" max="1543" width="14.7109375" style="5" customWidth="1"/>
    <col min="1544" max="1544" width="16.5703125" style="5" bestFit="1" customWidth="1"/>
    <col min="1545" max="1792" width="9.140625" style="5"/>
    <col min="1793" max="1799" width="14.7109375" style="5" customWidth="1"/>
    <col min="1800" max="1800" width="16.5703125" style="5" bestFit="1" customWidth="1"/>
    <col min="1801" max="2048" width="9.140625" style="5"/>
    <col min="2049" max="2055" width="14.7109375" style="5" customWidth="1"/>
    <col min="2056" max="2056" width="16.5703125" style="5" bestFit="1" customWidth="1"/>
    <col min="2057" max="2304" width="9.140625" style="5"/>
    <col min="2305" max="2311" width="14.7109375" style="5" customWidth="1"/>
    <col min="2312" max="2312" width="16.5703125" style="5" bestFit="1" customWidth="1"/>
    <col min="2313" max="2560" width="9.140625" style="5"/>
    <col min="2561" max="2567" width="14.7109375" style="5" customWidth="1"/>
    <col min="2568" max="2568" width="16.5703125" style="5" bestFit="1" customWidth="1"/>
    <col min="2569" max="2816" width="9.140625" style="5"/>
    <col min="2817" max="2823" width="14.7109375" style="5" customWidth="1"/>
    <col min="2824" max="2824" width="16.5703125" style="5" bestFit="1" customWidth="1"/>
    <col min="2825" max="3072" width="9.140625" style="5"/>
    <col min="3073" max="3079" width="14.7109375" style="5" customWidth="1"/>
    <col min="3080" max="3080" width="16.5703125" style="5" bestFit="1" customWidth="1"/>
    <col min="3081" max="3328" width="9.140625" style="5"/>
    <col min="3329" max="3335" width="14.7109375" style="5" customWidth="1"/>
    <col min="3336" max="3336" width="16.5703125" style="5" bestFit="1" customWidth="1"/>
    <col min="3337" max="3584" width="9.140625" style="5"/>
    <col min="3585" max="3591" width="14.7109375" style="5" customWidth="1"/>
    <col min="3592" max="3592" width="16.5703125" style="5" bestFit="1" customWidth="1"/>
    <col min="3593" max="3840" width="9.140625" style="5"/>
    <col min="3841" max="3847" width="14.7109375" style="5" customWidth="1"/>
    <col min="3848" max="3848" width="16.5703125" style="5" bestFit="1" customWidth="1"/>
    <col min="3849" max="4096" width="9.140625" style="5"/>
    <col min="4097" max="4103" width="14.7109375" style="5" customWidth="1"/>
    <col min="4104" max="4104" width="16.5703125" style="5" bestFit="1" customWidth="1"/>
    <col min="4105" max="4352" width="9.140625" style="5"/>
    <col min="4353" max="4359" width="14.7109375" style="5" customWidth="1"/>
    <col min="4360" max="4360" width="16.5703125" style="5" bestFit="1" customWidth="1"/>
    <col min="4361" max="4608" width="9.140625" style="5"/>
    <col min="4609" max="4615" width="14.7109375" style="5" customWidth="1"/>
    <col min="4616" max="4616" width="16.5703125" style="5" bestFit="1" customWidth="1"/>
    <col min="4617" max="4864" width="9.140625" style="5"/>
    <col min="4865" max="4871" width="14.7109375" style="5" customWidth="1"/>
    <col min="4872" max="4872" width="16.5703125" style="5" bestFit="1" customWidth="1"/>
    <col min="4873" max="5120" width="9.140625" style="5"/>
    <col min="5121" max="5127" width="14.7109375" style="5" customWidth="1"/>
    <col min="5128" max="5128" width="16.5703125" style="5" bestFit="1" customWidth="1"/>
    <col min="5129" max="5376" width="9.140625" style="5"/>
    <col min="5377" max="5383" width="14.7109375" style="5" customWidth="1"/>
    <col min="5384" max="5384" width="16.5703125" style="5" bestFit="1" customWidth="1"/>
    <col min="5385" max="5632" width="9.140625" style="5"/>
    <col min="5633" max="5639" width="14.7109375" style="5" customWidth="1"/>
    <col min="5640" max="5640" width="16.5703125" style="5" bestFit="1" customWidth="1"/>
    <col min="5641" max="5888" width="9.140625" style="5"/>
    <col min="5889" max="5895" width="14.7109375" style="5" customWidth="1"/>
    <col min="5896" max="5896" width="16.5703125" style="5" bestFit="1" customWidth="1"/>
    <col min="5897" max="6144" width="9.140625" style="5"/>
    <col min="6145" max="6151" width="14.7109375" style="5" customWidth="1"/>
    <col min="6152" max="6152" width="16.5703125" style="5" bestFit="1" customWidth="1"/>
    <col min="6153" max="6400" width="9.140625" style="5"/>
    <col min="6401" max="6407" width="14.7109375" style="5" customWidth="1"/>
    <col min="6408" max="6408" width="16.5703125" style="5" bestFit="1" customWidth="1"/>
    <col min="6409" max="6656" width="9.140625" style="5"/>
    <col min="6657" max="6663" width="14.7109375" style="5" customWidth="1"/>
    <col min="6664" max="6664" width="16.5703125" style="5" bestFit="1" customWidth="1"/>
    <col min="6665" max="6912" width="9.140625" style="5"/>
    <col min="6913" max="6919" width="14.7109375" style="5" customWidth="1"/>
    <col min="6920" max="6920" width="16.5703125" style="5" bestFit="1" customWidth="1"/>
    <col min="6921" max="7168" width="9.140625" style="5"/>
    <col min="7169" max="7175" width="14.7109375" style="5" customWidth="1"/>
    <col min="7176" max="7176" width="16.5703125" style="5" bestFit="1" customWidth="1"/>
    <col min="7177" max="7424" width="9.140625" style="5"/>
    <col min="7425" max="7431" width="14.7109375" style="5" customWidth="1"/>
    <col min="7432" max="7432" width="16.5703125" style="5" bestFit="1" customWidth="1"/>
    <col min="7433" max="7680" width="9.140625" style="5"/>
    <col min="7681" max="7687" width="14.7109375" style="5" customWidth="1"/>
    <col min="7688" max="7688" width="16.5703125" style="5" bestFit="1" customWidth="1"/>
    <col min="7689" max="7936" width="9.140625" style="5"/>
    <col min="7937" max="7943" width="14.7109375" style="5" customWidth="1"/>
    <col min="7944" max="7944" width="16.5703125" style="5" bestFit="1" customWidth="1"/>
    <col min="7945" max="8192" width="9.140625" style="5"/>
    <col min="8193" max="8199" width="14.7109375" style="5" customWidth="1"/>
    <col min="8200" max="8200" width="16.5703125" style="5" bestFit="1" customWidth="1"/>
    <col min="8201" max="8448" width="9.140625" style="5"/>
    <col min="8449" max="8455" width="14.7109375" style="5" customWidth="1"/>
    <col min="8456" max="8456" width="16.5703125" style="5" bestFit="1" customWidth="1"/>
    <col min="8457" max="8704" width="9.140625" style="5"/>
    <col min="8705" max="8711" width="14.7109375" style="5" customWidth="1"/>
    <col min="8712" max="8712" width="16.5703125" style="5" bestFit="1" customWidth="1"/>
    <col min="8713" max="8960" width="9.140625" style="5"/>
    <col min="8961" max="8967" width="14.7109375" style="5" customWidth="1"/>
    <col min="8968" max="8968" width="16.5703125" style="5" bestFit="1" customWidth="1"/>
    <col min="8969" max="9216" width="9.140625" style="5"/>
    <col min="9217" max="9223" width="14.7109375" style="5" customWidth="1"/>
    <col min="9224" max="9224" width="16.5703125" style="5" bestFit="1" customWidth="1"/>
    <col min="9225" max="9472" width="9.140625" style="5"/>
    <col min="9473" max="9479" width="14.7109375" style="5" customWidth="1"/>
    <col min="9480" max="9480" width="16.5703125" style="5" bestFit="1" customWidth="1"/>
    <col min="9481" max="9728" width="9.140625" style="5"/>
    <col min="9729" max="9735" width="14.7109375" style="5" customWidth="1"/>
    <col min="9736" max="9736" width="16.5703125" style="5" bestFit="1" customWidth="1"/>
    <col min="9737" max="9984" width="9.140625" style="5"/>
    <col min="9985" max="9991" width="14.7109375" style="5" customWidth="1"/>
    <col min="9992" max="9992" width="16.5703125" style="5" bestFit="1" customWidth="1"/>
    <col min="9993" max="10240" width="9.140625" style="5"/>
    <col min="10241" max="10247" width="14.7109375" style="5" customWidth="1"/>
    <col min="10248" max="10248" width="16.5703125" style="5" bestFit="1" customWidth="1"/>
    <col min="10249" max="10496" width="9.140625" style="5"/>
    <col min="10497" max="10503" width="14.7109375" style="5" customWidth="1"/>
    <col min="10504" max="10504" width="16.5703125" style="5" bestFit="1" customWidth="1"/>
    <col min="10505" max="10752" width="9.140625" style="5"/>
    <col min="10753" max="10759" width="14.7109375" style="5" customWidth="1"/>
    <col min="10760" max="10760" width="16.5703125" style="5" bestFit="1" customWidth="1"/>
    <col min="10761" max="11008" width="9.140625" style="5"/>
    <col min="11009" max="11015" width="14.7109375" style="5" customWidth="1"/>
    <col min="11016" max="11016" width="16.5703125" style="5" bestFit="1" customWidth="1"/>
    <col min="11017" max="11264" width="9.140625" style="5"/>
    <col min="11265" max="11271" width="14.7109375" style="5" customWidth="1"/>
    <col min="11272" max="11272" width="16.5703125" style="5" bestFit="1" customWidth="1"/>
    <col min="11273" max="11520" width="9.140625" style="5"/>
    <col min="11521" max="11527" width="14.7109375" style="5" customWidth="1"/>
    <col min="11528" max="11528" width="16.5703125" style="5" bestFit="1" customWidth="1"/>
    <col min="11529" max="11776" width="9.140625" style="5"/>
    <col min="11777" max="11783" width="14.7109375" style="5" customWidth="1"/>
    <col min="11784" max="11784" width="16.5703125" style="5" bestFit="1" customWidth="1"/>
    <col min="11785" max="12032" width="9.140625" style="5"/>
    <col min="12033" max="12039" width="14.7109375" style="5" customWidth="1"/>
    <col min="12040" max="12040" width="16.5703125" style="5" bestFit="1" customWidth="1"/>
    <col min="12041" max="12288" width="9.140625" style="5"/>
    <col min="12289" max="12295" width="14.7109375" style="5" customWidth="1"/>
    <col min="12296" max="12296" width="16.5703125" style="5" bestFit="1" customWidth="1"/>
    <col min="12297" max="12544" width="9.140625" style="5"/>
    <col min="12545" max="12551" width="14.7109375" style="5" customWidth="1"/>
    <col min="12552" max="12552" width="16.5703125" style="5" bestFit="1" customWidth="1"/>
    <col min="12553" max="12800" width="9.140625" style="5"/>
    <col min="12801" max="12807" width="14.7109375" style="5" customWidth="1"/>
    <col min="12808" max="12808" width="16.5703125" style="5" bestFit="1" customWidth="1"/>
    <col min="12809" max="13056" width="9.140625" style="5"/>
    <col min="13057" max="13063" width="14.7109375" style="5" customWidth="1"/>
    <col min="13064" max="13064" width="16.5703125" style="5" bestFit="1" customWidth="1"/>
    <col min="13065" max="13312" width="9.140625" style="5"/>
    <col min="13313" max="13319" width="14.7109375" style="5" customWidth="1"/>
    <col min="13320" max="13320" width="16.5703125" style="5" bestFit="1" customWidth="1"/>
    <col min="13321" max="13568" width="9.140625" style="5"/>
    <col min="13569" max="13575" width="14.7109375" style="5" customWidth="1"/>
    <col min="13576" max="13576" width="16.5703125" style="5" bestFit="1" customWidth="1"/>
    <col min="13577" max="13824" width="9.140625" style="5"/>
    <col min="13825" max="13831" width="14.7109375" style="5" customWidth="1"/>
    <col min="13832" max="13832" width="16.5703125" style="5" bestFit="1" customWidth="1"/>
    <col min="13833" max="14080" width="9.140625" style="5"/>
    <col min="14081" max="14087" width="14.7109375" style="5" customWidth="1"/>
    <col min="14088" max="14088" width="16.5703125" style="5" bestFit="1" customWidth="1"/>
    <col min="14089" max="14336" width="9.140625" style="5"/>
    <col min="14337" max="14343" width="14.7109375" style="5" customWidth="1"/>
    <col min="14344" max="14344" width="16.5703125" style="5" bestFit="1" customWidth="1"/>
    <col min="14345" max="14592" width="9.140625" style="5"/>
    <col min="14593" max="14599" width="14.7109375" style="5" customWidth="1"/>
    <col min="14600" max="14600" width="16.5703125" style="5" bestFit="1" customWidth="1"/>
    <col min="14601" max="14848" width="9.140625" style="5"/>
    <col min="14849" max="14855" width="14.7109375" style="5" customWidth="1"/>
    <col min="14856" max="14856" width="16.5703125" style="5" bestFit="1" customWidth="1"/>
    <col min="14857" max="15104" width="9.140625" style="5"/>
    <col min="15105" max="15111" width="14.7109375" style="5" customWidth="1"/>
    <col min="15112" max="15112" width="16.5703125" style="5" bestFit="1" customWidth="1"/>
    <col min="15113" max="15360" width="9.140625" style="5"/>
    <col min="15361" max="15367" width="14.7109375" style="5" customWidth="1"/>
    <col min="15368" max="15368" width="16.5703125" style="5" bestFit="1" customWidth="1"/>
    <col min="15369" max="15616" width="9.140625" style="5"/>
    <col min="15617" max="15623" width="14.7109375" style="5" customWidth="1"/>
    <col min="15624" max="15624" width="16.5703125" style="5" bestFit="1" customWidth="1"/>
    <col min="15625" max="15872" width="9.140625" style="5"/>
    <col min="15873" max="15879" width="14.7109375" style="5" customWidth="1"/>
    <col min="15880" max="15880" width="16.5703125" style="5" bestFit="1" customWidth="1"/>
    <col min="15881" max="16128" width="9.140625" style="5"/>
    <col min="16129" max="16135" width="14.7109375" style="5" customWidth="1"/>
    <col min="16136" max="16136" width="16.5703125" style="5" bestFit="1" customWidth="1"/>
    <col min="16137" max="16384" width="9.140625" style="5"/>
  </cols>
  <sheetData>
    <row r="2" spans="1:8" s="5" customFormat="1" x14ac:dyDescent="0.2">
      <c r="C2" s="6" t="s">
        <v>0</v>
      </c>
      <c r="D2" s="6"/>
      <c r="E2" s="6"/>
      <c r="F2" s="6"/>
      <c r="G2" s="6"/>
    </row>
    <row r="3" spans="1:8" s="5" customFormat="1" x14ac:dyDescent="0.2">
      <c r="C3" s="6" t="s">
        <v>1</v>
      </c>
      <c r="D3" s="6"/>
      <c r="E3" s="6"/>
      <c r="F3" s="6"/>
      <c r="G3" s="6"/>
    </row>
    <row r="4" spans="1:8" s="5" customFormat="1" x14ac:dyDescent="0.2">
      <c r="E4" s="7" t="s">
        <v>256</v>
      </c>
    </row>
    <row r="7" spans="1:8" s="5" customFormat="1" x14ac:dyDescent="0.2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</row>
    <row r="9" spans="1:8" s="5" customFormat="1" x14ac:dyDescent="0.2">
      <c r="A9" s="5" t="s">
        <v>10</v>
      </c>
      <c r="B9" s="9">
        <f>BCCRT!N6</f>
        <v>6736403.4799999995</v>
      </c>
      <c r="C9" s="9">
        <f>SCCRT!N6</f>
        <v>24089914.739999998</v>
      </c>
      <c r="D9" s="10">
        <f>'CIG TAX'!N6</f>
        <v>99638.079999999987</v>
      </c>
      <c r="E9" s="10">
        <f>'LIQ TAX'!N6</f>
        <v>58472.2</v>
      </c>
      <c r="F9" s="9">
        <f>RPTT!N6</f>
        <v>502557</v>
      </c>
      <c r="G9" s="9">
        <f>'Gov''t Services'!N6</f>
        <v>3017282.77</v>
      </c>
      <c r="H9" s="11">
        <f>SUM(B9:G9)</f>
        <v>34504268.269999996</v>
      </c>
    </row>
    <row r="10" spans="1:8" s="5" customFormat="1" x14ac:dyDescent="0.2">
      <c r="A10" s="5" t="s">
        <v>11</v>
      </c>
      <c r="B10" s="9">
        <f>BCCRT!N7</f>
        <v>1818922.2000000002</v>
      </c>
      <c r="C10" s="9">
        <f>SCCRT!N7</f>
        <v>5593364.8300000001</v>
      </c>
      <c r="D10" s="10">
        <f>'CIG TAX'!N7</f>
        <v>45555.21</v>
      </c>
      <c r="E10" s="10">
        <f>'LIQ TAX'!N7</f>
        <v>26733.9</v>
      </c>
      <c r="F10" s="9">
        <f>RPTT!N7</f>
        <v>150576.25</v>
      </c>
      <c r="G10" s="9">
        <f>'Gov''t Services'!N7</f>
        <v>1414508.3199999998</v>
      </c>
      <c r="H10" s="11">
        <f t="shared" ref="H10:H25" si="0">SUM(B10:G10)</f>
        <v>9049660.7100000009</v>
      </c>
    </row>
    <row r="11" spans="1:8" s="5" customFormat="1" x14ac:dyDescent="0.2">
      <c r="A11" s="5" t="s">
        <v>12</v>
      </c>
      <c r="B11" s="9">
        <f>BCCRT!N8</f>
        <v>249994185.94999999</v>
      </c>
      <c r="C11" s="9">
        <f>SCCRT!N8</f>
        <v>879369213.99999988</v>
      </c>
      <c r="D11" s="10">
        <f>'CIG TAX'!N8</f>
        <v>3992904.0699999989</v>
      </c>
      <c r="E11" s="10">
        <f>'LIQ TAX'!N8</f>
        <v>2343219.8899999997</v>
      </c>
      <c r="F11" s="9">
        <f>RPTT!N8</f>
        <v>29860155.490000002</v>
      </c>
      <c r="G11" s="9">
        <f>'Gov''t Services'!N8</f>
        <v>132677811.94</v>
      </c>
      <c r="H11" s="11">
        <f t="shared" si="0"/>
        <v>1298237491.3399999</v>
      </c>
    </row>
    <row r="12" spans="1:8" s="5" customFormat="1" x14ac:dyDescent="0.2">
      <c r="A12" s="5" t="s">
        <v>13</v>
      </c>
      <c r="B12" s="9">
        <f>BCCRT!N9</f>
        <v>4585171.4399999995</v>
      </c>
      <c r="C12" s="9">
        <f>SCCRT!N9</f>
        <v>15208325.560000001</v>
      </c>
      <c r="D12" s="10">
        <f>'CIG TAX'!N9</f>
        <v>91893.34</v>
      </c>
      <c r="E12" s="10">
        <f>'LIQ TAX'!N9</f>
        <v>53927.23</v>
      </c>
      <c r="F12" s="9">
        <f>RPTT!N9</f>
        <v>1132813.55</v>
      </c>
      <c r="G12" s="9">
        <f>'Gov''t Services'!N9</f>
        <v>3075154.8899999997</v>
      </c>
      <c r="H12" s="11">
        <f t="shared" si="0"/>
        <v>24147286.010000002</v>
      </c>
    </row>
    <row r="13" spans="1:8" s="5" customFormat="1" x14ac:dyDescent="0.2">
      <c r="A13" s="5" t="s">
        <v>14</v>
      </c>
      <c r="B13" s="9">
        <f>BCCRT!N10</f>
        <v>7043782.4799999995</v>
      </c>
      <c r="C13" s="9">
        <f>SCCRT!N10</f>
        <v>25487434.16</v>
      </c>
      <c r="D13" s="10">
        <f>'CIG TAX'!N10</f>
        <v>97296.06</v>
      </c>
      <c r="E13" s="10">
        <f>'LIQ TAX'!N10</f>
        <v>57097.82</v>
      </c>
      <c r="F13" s="9">
        <f>RPTT!N10</f>
        <v>389382.39999999997</v>
      </c>
      <c r="G13" s="9">
        <f>'Gov''t Services'!N10</f>
        <v>4371022.59</v>
      </c>
      <c r="H13" s="11">
        <f t="shared" si="0"/>
        <v>37446015.509999998</v>
      </c>
    </row>
    <row r="14" spans="1:8" s="5" customFormat="1" x14ac:dyDescent="0.2">
      <c r="A14" s="5" t="s">
        <v>15</v>
      </c>
      <c r="B14" s="9">
        <f>BCCRT!N11</f>
        <v>103431.76999999999</v>
      </c>
      <c r="C14" s="9">
        <f>SCCRT!N11</f>
        <v>1238588.6000000001</v>
      </c>
      <c r="D14" s="10">
        <f>'CIG TAX'!N11</f>
        <v>1804.28</v>
      </c>
      <c r="E14" s="10">
        <f>'LIQ TAX'!N11</f>
        <v>1058.8500000000001</v>
      </c>
      <c r="F14" s="9">
        <f>RPTT!N11</f>
        <v>26665.1</v>
      </c>
      <c r="G14" s="9">
        <f>'Gov''t Services'!N11</f>
        <v>167981.27</v>
      </c>
      <c r="H14" s="11">
        <f t="shared" si="0"/>
        <v>1539529.8700000003</v>
      </c>
    </row>
    <row r="15" spans="1:8" s="5" customFormat="1" x14ac:dyDescent="0.2">
      <c r="A15" s="5" t="s">
        <v>16</v>
      </c>
      <c r="B15" s="9">
        <f>BCCRT!N12</f>
        <v>1478935.12</v>
      </c>
      <c r="C15" s="9">
        <f>SCCRT!N12</f>
        <v>6190930.2699999996</v>
      </c>
      <c r="D15" s="10">
        <f>'CIG TAX'!N12</f>
        <v>3003.2100000000005</v>
      </c>
      <c r="E15" s="10">
        <f>'LIQ TAX'!N12</f>
        <v>1762.3899999999999</v>
      </c>
      <c r="F15" s="9">
        <f>RPTT!N12</f>
        <v>7506.95</v>
      </c>
      <c r="G15" s="9">
        <f>'Gov''t Services'!N12</f>
        <v>287768.83999999997</v>
      </c>
      <c r="H15" s="11">
        <f t="shared" si="0"/>
        <v>7969906.7799999993</v>
      </c>
    </row>
    <row r="16" spans="1:8" s="5" customFormat="1" x14ac:dyDescent="0.2">
      <c r="A16" s="5" t="s">
        <v>17</v>
      </c>
      <c r="B16" s="9">
        <f>BCCRT!N13</f>
        <v>2766764.85</v>
      </c>
      <c r="C16" s="9">
        <f>SCCRT!N13</f>
        <v>10420743.129999999</v>
      </c>
      <c r="D16" s="10">
        <f>'CIG TAX'!N13</f>
        <v>29923.72</v>
      </c>
      <c r="E16" s="10">
        <f>'LIQ TAX'!N13</f>
        <v>17560.62</v>
      </c>
      <c r="F16" s="9">
        <f>RPTT!N13</f>
        <v>106341.4</v>
      </c>
      <c r="G16" s="9">
        <f>'Gov''t Services'!N13</f>
        <v>1572654.34</v>
      </c>
      <c r="H16" s="11">
        <f t="shared" si="0"/>
        <v>14913988.059999999</v>
      </c>
    </row>
    <row r="17" spans="1:8" s="5" customFormat="1" x14ac:dyDescent="0.2">
      <c r="A17" s="5" t="s">
        <v>18</v>
      </c>
      <c r="B17" s="9">
        <f>BCCRT!N14</f>
        <v>1107905.8899999999</v>
      </c>
      <c r="C17" s="9">
        <f>SCCRT!N14</f>
        <v>2578915.6</v>
      </c>
      <c r="D17" s="10">
        <f>'CIG TAX'!N14</f>
        <v>10350.539999999999</v>
      </c>
      <c r="E17" s="10">
        <f>'LIQ TAX'!N14</f>
        <v>6074.18</v>
      </c>
      <c r="F17" s="9">
        <f>RPTT!N14</f>
        <v>27789.3</v>
      </c>
      <c r="G17" s="9">
        <f>'Gov''t Services'!N14</f>
        <v>648519.55000000005</v>
      </c>
      <c r="H17" s="11">
        <f t="shared" si="0"/>
        <v>4379555.0600000005</v>
      </c>
    </row>
    <row r="18" spans="1:8" s="5" customFormat="1" x14ac:dyDescent="0.2">
      <c r="A18" s="5" t="s">
        <v>19</v>
      </c>
      <c r="B18" s="9">
        <f>BCCRT!N15</f>
        <v>226524.1</v>
      </c>
      <c r="C18" s="9">
        <f>SCCRT!N15</f>
        <v>1098617.2</v>
      </c>
      <c r="D18" s="10">
        <f>'CIG TAX'!N15</f>
        <v>8130.26</v>
      </c>
      <c r="E18" s="10">
        <f>'LIQ TAX'!N15</f>
        <v>4771.2100000000009</v>
      </c>
      <c r="F18" s="9">
        <f>RPTT!N15</f>
        <v>28220.5</v>
      </c>
      <c r="G18" s="9">
        <f>'Gov''t Services'!N15</f>
        <v>425658.74</v>
      </c>
      <c r="H18" s="11">
        <f t="shared" si="0"/>
        <v>1791922.01</v>
      </c>
    </row>
    <row r="19" spans="1:8" s="5" customFormat="1" x14ac:dyDescent="0.2">
      <c r="A19" s="5" t="s">
        <v>20</v>
      </c>
      <c r="B19" s="9">
        <f>BCCRT!N16</f>
        <v>3954141.62</v>
      </c>
      <c r="C19" s="9">
        <f>SCCRT!N16</f>
        <v>11762445.719999999</v>
      </c>
      <c r="D19" s="10">
        <f>'CIG TAX'!N16</f>
        <v>106834.92000000001</v>
      </c>
      <c r="E19" s="10">
        <f>'LIQ TAX'!N16</f>
        <v>62695.64</v>
      </c>
      <c r="F19" s="9">
        <f>RPTT!N16</f>
        <v>796764.65</v>
      </c>
      <c r="G19" s="9">
        <f>'Gov''t Services'!N16</f>
        <v>3858427.4999999991</v>
      </c>
      <c r="H19" s="11">
        <f t="shared" si="0"/>
        <v>20541310.050000001</v>
      </c>
    </row>
    <row r="20" spans="1:8" s="5" customFormat="1" x14ac:dyDescent="0.2">
      <c r="A20" s="5" t="s">
        <v>21</v>
      </c>
      <c r="B20" s="9">
        <f>BCCRT!N17</f>
        <v>236698.07</v>
      </c>
      <c r="C20" s="9">
        <f>SCCRT!N17</f>
        <v>1589758.9000000004</v>
      </c>
      <c r="D20" s="10">
        <f>'CIG TAX'!N17</f>
        <v>8187.76</v>
      </c>
      <c r="E20" s="10">
        <f>'LIQ TAX'!N17</f>
        <v>4804.95</v>
      </c>
      <c r="F20" s="9">
        <f>RPTT!N17</f>
        <v>13192.169999999998</v>
      </c>
      <c r="G20" s="9">
        <f>'Gov''t Services'!N17</f>
        <v>384506.66000000003</v>
      </c>
      <c r="H20" s="11">
        <f t="shared" si="0"/>
        <v>2237148.5100000002</v>
      </c>
    </row>
    <row r="21" spans="1:8" s="5" customFormat="1" x14ac:dyDescent="0.2">
      <c r="A21" s="5" t="s">
        <v>22</v>
      </c>
      <c r="B21" s="9">
        <f>BCCRT!N18</f>
        <v>4018055.09</v>
      </c>
      <c r="C21" s="9">
        <f>SCCRT!N18</f>
        <v>12923024.77</v>
      </c>
      <c r="D21" s="10">
        <f>'CIG TAX'!N18</f>
        <v>88739.66</v>
      </c>
      <c r="E21" s="10">
        <f>'LIQ TAX'!N18</f>
        <v>52076.520000000004</v>
      </c>
      <c r="F21" s="9">
        <f>RPTT!N18</f>
        <v>483852.6</v>
      </c>
      <c r="G21" s="9">
        <f>'Gov''t Services'!N18</f>
        <v>2913481.34</v>
      </c>
      <c r="H21" s="11">
        <f t="shared" si="0"/>
        <v>20479229.98</v>
      </c>
    </row>
    <row r="22" spans="1:8" s="5" customFormat="1" x14ac:dyDescent="0.2">
      <c r="A22" s="5" t="s">
        <v>23</v>
      </c>
      <c r="B22" s="9">
        <f>BCCRT!N19</f>
        <v>789246.92</v>
      </c>
      <c r="C22" s="9">
        <f>SCCRT!N19</f>
        <v>2098265.6</v>
      </c>
      <c r="D22" s="10">
        <f>'CIG TAX'!N19</f>
        <v>12621.54</v>
      </c>
      <c r="E22" s="10">
        <f>'LIQ TAX'!N19</f>
        <v>7406.8899999999985</v>
      </c>
      <c r="F22" s="9">
        <f>RPTT!N19</f>
        <v>25596.99</v>
      </c>
      <c r="G22" s="9">
        <f>'Gov''t Services'!N19</f>
        <v>577912.22</v>
      </c>
      <c r="H22" s="11">
        <f t="shared" si="0"/>
        <v>3511050.16</v>
      </c>
    </row>
    <row r="23" spans="1:8" s="5" customFormat="1" x14ac:dyDescent="0.2">
      <c r="A23" s="5" t="s">
        <v>24</v>
      </c>
      <c r="B23" s="9">
        <f>BCCRT!N20</f>
        <v>1319068.24</v>
      </c>
      <c r="C23" s="9">
        <f>SCCRT!N20</f>
        <v>5289640.9799999995</v>
      </c>
      <c r="D23" s="10">
        <f>'CIG TAX'!N20</f>
        <v>7531.6599999999989</v>
      </c>
      <c r="E23" s="10">
        <f>'LIQ TAX'!N20</f>
        <v>4419.92</v>
      </c>
      <c r="F23" s="9">
        <f>RPTT!N20</f>
        <v>352108.9</v>
      </c>
      <c r="G23" s="9">
        <f>'Gov''t Services'!N20</f>
        <v>394739.41</v>
      </c>
      <c r="H23" s="11">
        <f t="shared" si="0"/>
        <v>7367509.1100000003</v>
      </c>
    </row>
    <row r="24" spans="1:8" s="5" customFormat="1" x14ac:dyDescent="0.2">
      <c r="A24" s="5" t="s">
        <v>25</v>
      </c>
      <c r="B24" s="9">
        <f>BCCRT!N21</f>
        <v>47839236.909999996</v>
      </c>
      <c r="C24" s="9">
        <f>SCCRT!N21</f>
        <v>163539264.5</v>
      </c>
      <c r="D24" s="10">
        <f>'CIG TAX'!N21</f>
        <v>860305.24</v>
      </c>
      <c r="E24" s="10">
        <f>'LIQ TAX'!N21</f>
        <v>504866.70999999996</v>
      </c>
      <c r="F24" s="9">
        <f>RPTT!N21</f>
        <v>6623653.3000000017</v>
      </c>
      <c r="G24" s="9">
        <f>'Gov''t Services'!N21</f>
        <v>34671826.230000004</v>
      </c>
      <c r="H24" s="11">
        <f t="shared" si="0"/>
        <v>254039152.89000005</v>
      </c>
    </row>
    <row r="25" spans="1:8" s="5" customFormat="1" x14ac:dyDescent="0.2">
      <c r="A25" s="5" t="s">
        <v>26</v>
      </c>
      <c r="B25" s="12">
        <f>BCCRT!N22</f>
        <v>1433094.96</v>
      </c>
      <c r="C25" s="12">
        <f>SCCRT!N22</f>
        <v>5324785.0200000005</v>
      </c>
      <c r="D25" s="13">
        <f>'CIG TAX'!N22</f>
        <v>16918.34</v>
      </c>
      <c r="E25" s="13">
        <f>'LIQ TAX'!N22</f>
        <v>9928.4600000000009</v>
      </c>
      <c r="F25" s="12">
        <f>RPTT!N22</f>
        <v>51739.130000000005</v>
      </c>
      <c r="G25" s="12">
        <f>'Gov''t Services'!N22</f>
        <v>872047.24000000011</v>
      </c>
      <c r="H25" s="14">
        <f t="shared" si="0"/>
        <v>7708513.1500000004</v>
      </c>
    </row>
    <row r="26" spans="1:8" s="5" customFormat="1" ht="14.25" x14ac:dyDescent="0.35">
      <c r="B26" s="10"/>
      <c r="C26" s="10"/>
      <c r="D26" s="10"/>
      <c r="E26" s="15"/>
      <c r="F26" s="10"/>
      <c r="G26" s="10"/>
      <c r="H26" s="11"/>
    </row>
    <row r="27" spans="1:8" s="5" customFormat="1" ht="12.75" thickBot="1" x14ac:dyDescent="0.25">
      <c r="A27" s="5" t="s">
        <v>9</v>
      </c>
      <c r="B27" s="16">
        <f>SUM(B9:B26)</f>
        <v>335451569.08999997</v>
      </c>
      <c r="C27" s="16">
        <f t="shared" ref="C27:H27" si="1">SUM(C9:C26)</f>
        <v>1173803233.5799999</v>
      </c>
      <c r="D27" s="16">
        <f t="shared" si="1"/>
        <v>5481637.8899999987</v>
      </c>
      <c r="E27" s="16">
        <f t="shared" si="1"/>
        <v>3216877.3800000004</v>
      </c>
      <c r="F27" s="16">
        <f t="shared" si="1"/>
        <v>40578915.680000007</v>
      </c>
      <c r="G27" s="16">
        <f t="shared" si="1"/>
        <v>191331303.85000002</v>
      </c>
      <c r="H27" s="16">
        <f t="shared" si="1"/>
        <v>1749863537.4699998</v>
      </c>
    </row>
    <row r="28" spans="1:8" s="5" customFormat="1" ht="12.75" thickTop="1" x14ac:dyDescent="0.2"/>
  </sheetData>
  <mergeCells count="2">
    <mergeCell ref="C2:G2"/>
    <mergeCell ref="C3:G3"/>
  </mergeCells>
  <pageMargins left="0.75" right="0.75" top="1" bottom="1" header="0.5" footer="0.5"/>
  <pageSetup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D4BB-E6DA-4EAB-AF57-12980112DBFA}">
  <dimension ref="A1:N41"/>
  <sheetViews>
    <sheetView workbookViewId="0">
      <selection sqref="A1:XFD1048576"/>
    </sheetView>
  </sheetViews>
  <sheetFormatPr defaultRowHeight="12" x14ac:dyDescent="0.2"/>
  <cols>
    <col min="1" max="1" width="31.7109375" style="67" customWidth="1"/>
    <col min="2" max="2" width="13.140625" style="67" customWidth="1"/>
    <col min="3" max="13" width="12.7109375" style="67" bestFit="1" customWidth="1"/>
    <col min="14" max="14" width="13.7109375" style="67" bestFit="1" customWidth="1"/>
    <col min="15" max="256" width="9.140625" style="67"/>
    <col min="257" max="257" width="28.42578125" style="67" customWidth="1"/>
    <col min="258" max="258" width="13.140625" style="67" customWidth="1"/>
    <col min="259" max="269" width="12.7109375" style="67" bestFit="1" customWidth="1"/>
    <col min="270" max="270" width="13.7109375" style="67" bestFit="1" customWidth="1"/>
    <col min="271" max="512" width="9.140625" style="67"/>
    <col min="513" max="513" width="28.42578125" style="67" customWidth="1"/>
    <col min="514" max="514" width="13.140625" style="67" customWidth="1"/>
    <col min="515" max="525" width="12.7109375" style="67" bestFit="1" customWidth="1"/>
    <col min="526" max="526" width="13.7109375" style="67" bestFit="1" customWidth="1"/>
    <col min="527" max="768" width="9.140625" style="67"/>
    <col min="769" max="769" width="28.42578125" style="67" customWidth="1"/>
    <col min="770" max="770" width="13.140625" style="67" customWidth="1"/>
    <col min="771" max="781" width="12.7109375" style="67" bestFit="1" customWidth="1"/>
    <col min="782" max="782" width="13.7109375" style="67" bestFit="1" customWidth="1"/>
    <col min="783" max="1024" width="9.140625" style="67"/>
    <col min="1025" max="1025" width="28.42578125" style="67" customWidth="1"/>
    <col min="1026" max="1026" width="13.140625" style="67" customWidth="1"/>
    <col min="1027" max="1037" width="12.7109375" style="67" bestFit="1" customWidth="1"/>
    <col min="1038" max="1038" width="13.7109375" style="67" bestFit="1" customWidth="1"/>
    <col min="1039" max="1280" width="9.140625" style="67"/>
    <col min="1281" max="1281" width="28.42578125" style="67" customWidth="1"/>
    <col min="1282" max="1282" width="13.140625" style="67" customWidth="1"/>
    <col min="1283" max="1293" width="12.7109375" style="67" bestFit="1" customWidth="1"/>
    <col min="1294" max="1294" width="13.7109375" style="67" bestFit="1" customWidth="1"/>
    <col min="1295" max="1536" width="9.140625" style="67"/>
    <col min="1537" max="1537" width="28.42578125" style="67" customWidth="1"/>
    <col min="1538" max="1538" width="13.140625" style="67" customWidth="1"/>
    <col min="1539" max="1549" width="12.7109375" style="67" bestFit="1" customWidth="1"/>
    <col min="1550" max="1550" width="13.7109375" style="67" bestFit="1" customWidth="1"/>
    <col min="1551" max="1792" width="9.140625" style="67"/>
    <col min="1793" max="1793" width="28.42578125" style="67" customWidth="1"/>
    <col min="1794" max="1794" width="13.140625" style="67" customWidth="1"/>
    <col min="1795" max="1805" width="12.7109375" style="67" bestFit="1" customWidth="1"/>
    <col min="1806" max="1806" width="13.7109375" style="67" bestFit="1" customWidth="1"/>
    <col min="1807" max="2048" width="9.140625" style="67"/>
    <col min="2049" max="2049" width="28.42578125" style="67" customWidth="1"/>
    <col min="2050" max="2050" width="13.140625" style="67" customWidth="1"/>
    <col min="2051" max="2061" width="12.7109375" style="67" bestFit="1" customWidth="1"/>
    <col min="2062" max="2062" width="13.7109375" style="67" bestFit="1" customWidth="1"/>
    <col min="2063" max="2304" width="9.140625" style="67"/>
    <col min="2305" max="2305" width="28.42578125" style="67" customWidth="1"/>
    <col min="2306" max="2306" width="13.140625" style="67" customWidth="1"/>
    <col min="2307" max="2317" width="12.7109375" style="67" bestFit="1" customWidth="1"/>
    <col min="2318" max="2318" width="13.7109375" style="67" bestFit="1" customWidth="1"/>
    <col min="2319" max="2560" width="9.140625" style="67"/>
    <col min="2561" max="2561" width="28.42578125" style="67" customWidth="1"/>
    <col min="2562" max="2562" width="13.140625" style="67" customWidth="1"/>
    <col min="2563" max="2573" width="12.7109375" style="67" bestFit="1" customWidth="1"/>
    <col min="2574" max="2574" width="13.7109375" style="67" bestFit="1" customWidth="1"/>
    <col min="2575" max="2816" width="9.140625" style="67"/>
    <col min="2817" max="2817" width="28.42578125" style="67" customWidth="1"/>
    <col min="2818" max="2818" width="13.140625" style="67" customWidth="1"/>
    <col min="2819" max="2829" width="12.7109375" style="67" bestFit="1" customWidth="1"/>
    <col min="2830" max="2830" width="13.7109375" style="67" bestFit="1" customWidth="1"/>
    <col min="2831" max="3072" width="9.140625" style="67"/>
    <col min="3073" max="3073" width="28.42578125" style="67" customWidth="1"/>
    <col min="3074" max="3074" width="13.140625" style="67" customWidth="1"/>
    <col min="3075" max="3085" width="12.7109375" style="67" bestFit="1" customWidth="1"/>
    <col min="3086" max="3086" width="13.7109375" style="67" bestFit="1" customWidth="1"/>
    <col min="3087" max="3328" width="9.140625" style="67"/>
    <col min="3329" max="3329" width="28.42578125" style="67" customWidth="1"/>
    <col min="3330" max="3330" width="13.140625" style="67" customWidth="1"/>
    <col min="3331" max="3341" width="12.7109375" style="67" bestFit="1" customWidth="1"/>
    <col min="3342" max="3342" width="13.7109375" style="67" bestFit="1" customWidth="1"/>
    <col min="3343" max="3584" width="9.140625" style="67"/>
    <col min="3585" max="3585" width="28.42578125" style="67" customWidth="1"/>
    <col min="3586" max="3586" width="13.140625" style="67" customWidth="1"/>
    <col min="3587" max="3597" width="12.7109375" style="67" bestFit="1" customWidth="1"/>
    <col min="3598" max="3598" width="13.7109375" style="67" bestFit="1" customWidth="1"/>
    <col min="3599" max="3840" width="9.140625" style="67"/>
    <col min="3841" max="3841" width="28.42578125" style="67" customWidth="1"/>
    <col min="3842" max="3842" width="13.140625" style="67" customWidth="1"/>
    <col min="3843" max="3853" width="12.7109375" style="67" bestFit="1" customWidth="1"/>
    <col min="3854" max="3854" width="13.7109375" style="67" bestFit="1" customWidth="1"/>
    <col min="3855" max="4096" width="9.140625" style="67"/>
    <col min="4097" max="4097" width="28.42578125" style="67" customWidth="1"/>
    <col min="4098" max="4098" width="13.140625" style="67" customWidth="1"/>
    <col min="4099" max="4109" width="12.7109375" style="67" bestFit="1" customWidth="1"/>
    <col min="4110" max="4110" width="13.7109375" style="67" bestFit="1" customWidth="1"/>
    <col min="4111" max="4352" width="9.140625" style="67"/>
    <col min="4353" max="4353" width="28.42578125" style="67" customWidth="1"/>
    <col min="4354" max="4354" width="13.140625" style="67" customWidth="1"/>
    <col min="4355" max="4365" width="12.7109375" style="67" bestFit="1" customWidth="1"/>
    <col min="4366" max="4366" width="13.7109375" style="67" bestFit="1" customWidth="1"/>
    <col min="4367" max="4608" width="9.140625" style="67"/>
    <col min="4609" max="4609" width="28.42578125" style="67" customWidth="1"/>
    <col min="4610" max="4610" width="13.140625" style="67" customWidth="1"/>
    <col min="4611" max="4621" width="12.7109375" style="67" bestFit="1" customWidth="1"/>
    <col min="4622" max="4622" width="13.7109375" style="67" bestFit="1" customWidth="1"/>
    <col min="4623" max="4864" width="9.140625" style="67"/>
    <col min="4865" max="4865" width="28.42578125" style="67" customWidth="1"/>
    <col min="4866" max="4866" width="13.140625" style="67" customWidth="1"/>
    <col min="4867" max="4877" width="12.7109375" style="67" bestFit="1" customWidth="1"/>
    <col min="4878" max="4878" width="13.7109375" style="67" bestFit="1" customWidth="1"/>
    <col min="4879" max="5120" width="9.140625" style="67"/>
    <col min="5121" max="5121" width="28.42578125" style="67" customWidth="1"/>
    <col min="5122" max="5122" width="13.140625" style="67" customWidth="1"/>
    <col min="5123" max="5133" width="12.7109375" style="67" bestFit="1" customWidth="1"/>
    <col min="5134" max="5134" width="13.7109375" style="67" bestFit="1" customWidth="1"/>
    <col min="5135" max="5376" width="9.140625" style="67"/>
    <col min="5377" max="5377" width="28.42578125" style="67" customWidth="1"/>
    <col min="5378" max="5378" width="13.140625" style="67" customWidth="1"/>
    <col min="5379" max="5389" width="12.7109375" style="67" bestFit="1" customWidth="1"/>
    <col min="5390" max="5390" width="13.7109375" style="67" bestFit="1" customWidth="1"/>
    <col min="5391" max="5632" width="9.140625" style="67"/>
    <col min="5633" max="5633" width="28.42578125" style="67" customWidth="1"/>
    <col min="5634" max="5634" width="13.140625" style="67" customWidth="1"/>
    <col min="5635" max="5645" width="12.7109375" style="67" bestFit="1" customWidth="1"/>
    <col min="5646" max="5646" width="13.7109375" style="67" bestFit="1" customWidth="1"/>
    <col min="5647" max="5888" width="9.140625" style="67"/>
    <col min="5889" max="5889" width="28.42578125" style="67" customWidth="1"/>
    <col min="5890" max="5890" width="13.140625" style="67" customWidth="1"/>
    <col min="5891" max="5901" width="12.7109375" style="67" bestFit="1" customWidth="1"/>
    <col min="5902" max="5902" width="13.7109375" style="67" bestFit="1" customWidth="1"/>
    <col min="5903" max="6144" width="9.140625" style="67"/>
    <col min="6145" max="6145" width="28.42578125" style="67" customWidth="1"/>
    <col min="6146" max="6146" width="13.140625" style="67" customWidth="1"/>
    <col min="6147" max="6157" width="12.7109375" style="67" bestFit="1" customWidth="1"/>
    <col min="6158" max="6158" width="13.7109375" style="67" bestFit="1" customWidth="1"/>
    <col min="6159" max="6400" width="9.140625" style="67"/>
    <col min="6401" max="6401" width="28.42578125" style="67" customWidth="1"/>
    <col min="6402" max="6402" width="13.140625" style="67" customWidth="1"/>
    <col min="6403" max="6413" width="12.7109375" style="67" bestFit="1" customWidth="1"/>
    <col min="6414" max="6414" width="13.7109375" style="67" bestFit="1" customWidth="1"/>
    <col min="6415" max="6656" width="9.140625" style="67"/>
    <col min="6657" max="6657" width="28.42578125" style="67" customWidth="1"/>
    <col min="6658" max="6658" width="13.140625" style="67" customWidth="1"/>
    <col min="6659" max="6669" width="12.7109375" style="67" bestFit="1" customWidth="1"/>
    <col min="6670" max="6670" width="13.7109375" style="67" bestFit="1" customWidth="1"/>
    <col min="6671" max="6912" width="9.140625" style="67"/>
    <col min="6913" max="6913" width="28.42578125" style="67" customWidth="1"/>
    <col min="6914" max="6914" width="13.140625" style="67" customWidth="1"/>
    <col min="6915" max="6925" width="12.7109375" style="67" bestFit="1" customWidth="1"/>
    <col min="6926" max="6926" width="13.7109375" style="67" bestFit="1" customWidth="1"/>
    <col min="6927" max="7168" width="9.140625" style="67"/>
    <col min="7169" max="7169" width="28.42578125" style="67" customWidth="1"/>
    <col min="7170" max="7170" width="13.140625" style="67" customWidth="1"/>
    <col min="7171" max="7181" width="12.7109375" style="67" bestFit="1" customWidth="1"/>
    <col min="7182" max="7182" width="13.7109375" style="67" bestFit="1" customWidth="1"/>
    <col min="7183" max="7424" width="9.140625" style="67"/>
    <col min="7425" max="7425" width="28.42578125" style="67" customWidth="1"/>
    <col min="7426" max="7426" width="13.140625" style="67" customWidth="1"/>
    <col min="7427" max="7437" width="12.7109375" style="67" bestFit="1" customWidth="1"/>
    <col min="7438" max="7438" width="13.7109375" style="67" bestFit="1" customWidth="1"/>
    <col min="7439" max="7680" width="9.140625" style="67"/>
    <col min="7681" max="7681" width="28.42578125" style="67" customWidth="1"/>
    <col min="7682" max="7682" width="13.140625" style="67" customWidth="1"/>
    <col min="7683" max="7693" width="12.7109375" style="67" bestFit="1" customWidth="1"/>
    <col min="7694" max="7694" width="13.7109375" style="67" bestFit="1" customWidth="1"/>
    <col min="7695" max="7936" width="9.140625" style="67"/>
    <col min="7937" max="7937" width="28.42578125" style="67" customWidth="1"/>
    <col min="7938" max="7938" width="13.140625" style="67" customWidth="1"/>
    <col min="7939" max="7949" width="12.7109375" style="67" bestFit="1" customWidth="1"/>
    <col min="7950" max="7950" width="13.7109375" style="67" bestFit="1" customWidth="1"/>
    <col min="7951" max="8192" width="9.140625" style="67"/>
    <col min="8193" max="8193" width="28.42578125" style="67" customWidth="1"/>
    <col min="8194" max="8194" width="13.140625" style="67" customWidth="1"/>
    <col min="8195" max="8205" width="12.7109375" style="67" bestFit="1" customWidth="1"/>
    <col min="8206" max="8206" width="13.7109375" style="67" bestFit="1" customWidth="1"/>
    <col min="8207" max="8448" width="9.140625" style="67"/>
    <col min="8449" max="8449" width="28.42578125" style="67" customWidth="1"/>
    <col min="8450" max="8450" width="13.140625" style="67" customWidth="1"/>
    <col min="8451" max="8461" width="12.7109375" style="67" bestFit="1" customWidth="1"/>
    <col min="8462" max="8462" width="13.7109375" style="67" bestFit="1" customWidth="1"/>
    <col min="8463" max="8704" width="9.140625" style="67"/>
    <col min="8705" max="8705" width="28.42578125" style="67" customWidth="1"/>
    <col min="8706" max="8706" width="13.140625" style="67" customWidth="1"/>
    <col min="8707" max="8717" width="12.7109375" style="67" bestFit="1" customWidth="1"/>
    <col min="8718" max="8718" width="13.7109375" style="67" bestFit="1" customWidth="1"/>
    <col min="8719" max="8960" width="9.140625" style="67"/>
    <col min="8961" max="8961" width="28.42578125" style="67" customWidth="1"/>
    <col min="8962" max="8962" width="13.140625" style="67" customWidth="1"/>
    <col min="8963" max="8973" width="12.7109375" style="67" bestFit="1" customWidth="1"/>
    <col min="8974" max="8974" width="13.7109375" style="67" bestFit="1" customWidth="1"/>
    <col min="8975" max="9216" width="9.140625" style="67"/>
    <col min="9217" max="9217" width="28.42578125" style="67" customWidth="1"/>
    <col min="9218" max="9218" width="13.140625" style="67" customWidth="1"/>
    <col min="9219" max="9229" width="12.7109375" style="67" bestFit="1" customWidth="1"/>
    <col min="9230" max="9230" width="13.7109375" style="67" bestFit="1" customWidth="1"/>
    <col min="9231" max="9472" width="9.140625" style="67"/>
    <col min="9473" max="9473" width="28.42578125" style="67" customWidth="1"/>
    <col min="9474" max="9474" width="13.140625" style="67" customWidth="1"/>
    <col min="9475" max="9485" width="12.7109375" style="67" bestFit="1" customWidth="1"/>
    <col min="9486" max="9486" width="13.7109375" style="67" bestFit="1" customWidth="1"/>
    <col min="9487" max="9728" width="9.140625" style="67"/>
    <col min="9729" max="9729" width="28.42578125" style="67" customWidth="1"/>
    <col min="9730" max="9730" width="13.140625" style="67" customWidth="1"/>
    <col min="9731" max="9741" width="12.7109375" style="67" bestFit="1" customWidth="1"/>
    <col min="9742" max="9742" width="13.7109375" style="67" bestFit="1" customWidth="1"/>
    <col min="9743" max="9984" width="9.140625" style="67"/>
    <col min="9985" max="9985" width="28.42578125" style="67" customWidth="1"/>
    <col min="9986" max="9986" width="13.140625" style="67" customWidth="1"/>
    <col min="9987" max="9997" width="12.7109375" style="67" bestFit="1" customWidth="1"/>
    <col min="9998" max="9998" width="13.7109375" style="67" bestFit="1" customWidth="1"/>
    <col min="9999" max="10240" width="9.140625" style="67"/>
    <col min="10241" max="10241" width="28.42578125" style="67" customWidth="1"/>
    <col min="10242" max="10242" width="13.140625" style="67" customWidth="1"/>
    <col min="10243" max="10253" width="12.7109375" style="67" bestFit="1" customWidth="1"/>
    <col min="10254" max="10254" width="13.7109375" style="67" bestFit="1" customWidth="1"/>
    <col min="10255" max="10496" width="9.140625" style="67"/>
    <col min="10497" max="10497" width="28.42578125" style="67" customWidth="1"/>
    <col min="10498" max="10498" width="13.140625" style="67" customWidth="1"/>
    <col min="10499" max="10509" width="12.7109375" style="67" bestFit="1" customWidth="1"/>
    <col min="10510" max="10510" width="13.7109375" style="67" bestFit="1" customWidth="1"/>
    <col min="10511" max="10752" width="9.140625" style="67"/>
    <col min="10753" max="10753" width="28.42578125" style="67" customWidth="1"/>
    <col min="10754" max="10754" width="13.140625" style="67" customWidth="1"/>
    <col min="10755" max="10765" width="12.7109375" style="67" bestFit="1" customWidth="1"/>
    <col min="10766" max="10766" width="13.7109375" style="67" bestFit="1" customWidth="1"/>
    <col min="10767" max="11008" width="9.140625" style="67"/>
    <col min="11009" max="11009" width="28.42578125" style="67" customWidth="1"/>
    <col min="11010" max="11010" width="13.140625" style="67" customWidth="1"/>
    <col min="11011" max="11021" width="12.7109375" style="67" bestFit="1" customWidth="1"/>
    <col min="11022" max="11022" width="13.7109375" style="67" bestFit="1" customWidth="1"/>
    <col min="11023" max="11264" width="9.140625" style="67"/>
    <col min="11265" max="11265" width="28.42578125" style="67" customWidth="1"/>
    <col min="11266" max="11266" width="13.140625" style="67" customWidth="1"/>
    <col min="11267" max="11277" width="12.7109375" style="67" bestFit="1" customWidth="1"/>
    <col min="11278" max="11278" width="13.7109375" style="67" bestFit="1" customWidth="1"/>
    <col min="11279" max="11520" width="9.140625" style="67"/>
    <col min="11521" max="11521" width="28.42578125" style="67" customWidth="1"/>
    <col min="11522" max="11522" width="13.140625" style="67" customWidth="1"/>
    <col min="11523" max="11533" width="12.7109375" style="67" bestFit="1" customWidth="1"/>
    <col min="11534" max="11534" width="13.7109375" style="67" bestFit="1" customWidth="1"/>
    <col min="11535" max="11776" width="9.140625" style="67"/>
    <col min="11777" max="11777" width="28.42578125" style="67" customWidth="1"/>
    <col min="11778" max="11778" width="13.140625" style="67" customWidth="1"/>
    <col min="11779" max="11789" width="12.7109375" style="67" bestFit="1" customWidth="1"/>
    <col min="11790" max="11790" width="13.7109375" style="67" bestFit="1" customWidth="1"/>
    <col min="11791" max="12032" width="9.140625" style="67"/>
    <col min="12033" max="12033" width="28.42578125" style="67" customWidth="1"/>
    <col min="12034" max="12034" width="13.140625" style="67" customWidth="1"/>
    <col min="12035" max="12045" width="12.7109375" style="67" bestFit="1" customWidth="1"/>
    <col min="12046" max="12046" width="13.7109375" style="67" bestFit="1" customWidth="1"/>
    <col min="12047" max="12288" width="9.140625" style="67"/>
    <col min="12289" max="12289" width="28.42578125" style="67" customWidth="1"/>
    <col min="12290" max="12290" width="13.140625" style="67" customWidth="1"/>
    <col min="12291" max="12301" width="12.7109375" style="67" bestFit="1" customWidth="1"/>
    <col min="12302" max="12302" width="13.7109375" style="67" bestFit="1" customWidth="1"/>
    <col min="12303" max="12544" width="9.140625" style="67"/>
    <col min="12545" max="12545" width="28.42578125" style="67" customWidth="1"/>
    <col min="12546" max="12546" width="13.140625" style="67" customWidth="1"/>
    <col min="12547" max="12557" width="12.7109375" style="67" bestFit="1" customWidth="1"/>
    <col min="12558" max="12558" width="13.7109375" style="67" bestFit="1" customWidth="1"/>
    <col min="12559" max="12800" width="9.140625" style="67"/>
    <col min="12801" max="12801" width="28.42578125" style="67" customWidth="1"/>
    <col min="12802" max="12802" width="13.140625" style="67" customWidth="1"/>
    <col min="12803" max="12813" width="12.7109375" style="67" bestFit="1" customWidth="1"/>
    <col min="12814" max="12814" width="13.7109375" style="67" bestFit="1" customWidth="1"/>
    <col min="12815" max="13056" width="9.140625" style="67"/>
    <col min="13057" max="13057" width="28.42578125" style="67" customWidth="1"/>
    <col min="13058" max="13058" width="13.140625" style="67" customWidth="1"/>
    <col min="13059" max="13069" width="12.7109375" style="67" bestFit="1" customWidth="1"/>
    <col min="13070" max="13070" width="13.7109375" style="67" bestFit="1" customWidth="1"/>
    <col min="13071" max="13312" width="9.140625" style="67"/>
    <col min="13313" max="13313" width="28.42578125" style="67" customWidth="1"/>
    <col min="13314" max="13314" width="13.140625" style="67" customWidth="1"/>
    <col min="13315" max="13325" width="12.7109375" style="67" bestFit="1" customWidth="1"/>
    <col min="13326" max="13326" width="13.7109375" style="67" bestFit="1" customWidth="1"/>
    <col min="13327" max="13568" width="9.140625" style="67"/>
    <col min="13569" max="13569" width="28.42578125" style="67" customWidth="1"/>
    <col min="13570" max="13570" width="13.140625" style="67" customWidth="1"/>
    <col min="13571" max="13581" width="12.7109375" style="67" bestFit="1" customWidth="1"/>
    <col min="13582" max="13582" width="13.7109375" style="67" bestFit="1" customWidth="1"/>
    <col min="13583" max="13824" width="9.140625" style="67"/>
    <col min="13825" max="13825" width="28.42578125" style="67" customWidth="1"/>
    <col min="13826" max="13826" width="13.140625" style="67" customWidth="1"/>
    <col min="13827" max="13837" width="12.7109375" style="67" bestFit="1" customWidth="1"/>
    <col min="13838" max="13838" width="13.7109375" style="67" bestFit="1" customWidth="1"/>
    <col min="13839" max="14080" width="9.140625" style="67"/>
    <col min="14081" max="14081" width="28.42578125" style="67" customWidth="1"/>
    <col min="14082" max="14082" width="13.140625" style="67" customWidth="1"/>
    <col min="14083" max="14093" width="12.7109375" style="67" bestFit="1" customWidth="1"/>
    <col min="14094" max="14094" width="13.7109375" style="67" bestFit="1" customWidth="1"/>
    <col min="14095" max="14336" width="9.140625" style="67"/>
    <col min="14337" max="14337" width="28.42578125" style="67" customWidth="1"/>
    <col min="14338" max="14338" width="13.140625" style="67" customWidth="1"/>
    <col min="14339" max="14349" width="12.7109375" style="67" bestFit="1" customWidth="1"/>
    <col min="14350" max="14350" width="13.7109375" style="67" bestFit="1" customWidth="1"/>
    <col min="14351" max="14592" width="9.140625" style="67"/>
    <col min="14593" max="14593" width="28.42578125" style="67" customWidth="1"/>
    <col min="14594" max="14594" width="13.140625" style="67" customWidth="1"/>
    <col min="14595" max="14605" width="12.7109375" style="67" bestFit="1" customWidth="1"/>
    <col min="14606" max="14606" width="13.7109375" style="67" bestFit="1" customWidth="1"/>
    <col min="14607" max="14848" width="9.140625" style="67"/>
    <col min="14849" max="14849" width="28.42578125" style="67" customWidth="1"/>
    <col min="14850" max="14850" width="13.140625" style="67" customWidth="1"/>
    <col min="14851" max="14861" width="12.7109375" style="67" bestFit="1" customWidth="1"/>
    <col min="14862" max="14862" width="13.7109375" style="67" bestFit="1" customWidth="1"/>
    <col min="14863" max="15104" width="9.140625" style="67"/>
    <col min="15105" max="15105" width="28.42578125" style="67" customWidth="1"/>
    <col min="15106" max="15106" width="13.140625" style="67" customWidth="1"/>
    <col min="15107" max="15117" width="12.7109375" style="67" bestFit="1" customWidth="1"/>
    <col min="15118" max="15118" width="13.7109375" style="67" bestFit="1" customWidth="1"/>
    <col min="15119" max="15360" width="9.140625" style="67"/>
    <col min="15361" max="15361" width="28.42578125" style="67" customWidth="1"/>
    <col min="15362" max="15362" width="13.140625" style="67" customWidth="1"/>
    <col min="15363" max="15373" width="12.7109375" style="67" bestFit="1" customWidth="1"/>
    <col min="15374" max="15374" width="13.7109375" style="67" bestFit="1" customWidth="1"/>
    <col min="15375" max="15616" width="9.140625" style="67"/>
    <col min="15617" max="15617" width="28.42578125" style="67" customWidth="1"/>
    <col min="15618" max="15618" width="13.140625" style="67" customWidth="1"/>
    <col min="15619" max="15629" width="12.7109375" style="67" bestFit="1" customWidth="1"/>
    <col min="15630" max="15630" width="13.7109375" style="67" bestFit="1" customWidth="1"/>
    <col min="15631" max="15872" width="9.140625" style="67"/>
    <col min="15873" max="15873" width="28.42578125" style="67" customWidth="1"/>
    <col min="15874" max="15874" width="13.140625" style="67" customWidth="1"/>
    <col min="15875" max="15885" width="12.7109375" style="67" bestFit="1" customWidth="1"/>
    <col min="15886" max="15886" width="13.7109375" style="67" bestFit="1" customWidth="1"/>
    <col min="15887" max="16128" width="9.140625" style="67"/>
    <col min="16129" max="16129" width="28.42578125" style="67" customWidth="1"/>
    <col min="16130" max="16130" width="13.140625" style="67" customWidth="1"/>
    <col min="16131" max="16141" width="12.7109375" style="67" bestFit="1" customWidth="1"/>
    <col min="16142" max="16142" width="13.7109375" style="67" bestFit="1" customWidth="1"/>
    <col min="16143" max="16384" width="9.140625" style="67"/>
  </cols>
  <sheetData>
    <row r="1" spans="1:14" s="67" customFormat="1" ht="12" customHeight="1" x14ac:dyDescent="0.2"/>
    <row r="2" spans="1:14" s="67" customFormat="1" ht="13.5" customHeight="1" x14ac:dyDescent="0.2"/>
    <row r="3" spans="1:14" s="67" customFormat="1" x14ac:dyDescent="0.2">
      <c r="A3" s="68" t="s">
        <v>262</v>
      </c>
    </row>
    <row r="6" spans="1:14" s="2" customFormat="1" x14ac:dyDescent="0.2">
      <c r="A6" s="69" t="s">
        <v>56</v>
      </c>
      <c r="B6" s="69" t="s">
        <v>27</v>
      </c>
      <c r="C6" s="69" t="s">
        <v>28</v>
      </c>
      <c r="D6" s="69" t="s">
        <v>29</v>
      </c>
      <c r="E6" s="69" t="s">
        <v>30</v>
      </c>
      <c r="F6" s="69" t="s">
        <v>31</v>
      </c>
      <c r="G6" s="69" t="s">
        <v>32</v>
      </c>
      <c r="H6" s="69" t="s">
        <v>33</v>
      </c>
      <c r="I6" s="69" t="s">
        <v>34</v>
      </c>
      <c r="J6" s="69" t="s">
        <v>35</v>
      </c>
      <c r="K6" s="69" t="s">
        <v>36</v>
      </c>
      <c r="L6" s="69" t="s">
        <v>37</v>
      </c>
      <c r="M6" s="69" t="s">
        <v>38</v>
      </c>
      <c r="N6" s="69" t="s">
        <v>9</v>
      </c>
    </row>
    <row r="8" spans="1:14" s="67" customFormat="1" x14ac:dyDescent="0.2">
      <c r="A8" s="70"/>
    </row>
    <row r="9" spans="1:14" s="67" customFormat="1" x14ac:dyDescent="0.2">
      <c r="A9" s="71" t="s">
        <v>180</v>
      </c>
    </row>
    <row r="10" spans="1:14" s="67" customFormat="1" x14ac:dyDescent="0.2">
      <c r="A10" s="72" t="s">
        <v>242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67" customFormat="1" x14ac:dyDescent="0.2">
      <c r="A11" s="71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4" s="67" customFormat="1" x14ac:dyDescent="0.2">
      <c r="A12" s="7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4" s="67" customFormat="1" x14ac:dyDescent="0.2">
      <c r="A13" s="71" t="s">
        <v>97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4" s="67" customFormat="1" x14ac:dyDescent="0.2">
      <c r="A14" s="72" t="s">
        <v>181</v>
      </c>
      <c r="B14" s="61">
        <v>1588.67</v>
      </c>
      <c r="C14" s="61">
        <v>1588.67</v>
      </c>
      <c r="D14" s="61">
        <v>1588.67</v>
      </c>
      <c r="E14" s="61">
        <v>1588.67</v>
      </c>
      <c r="F14" s="61">
        <v>1588.67</v>
      </c>
      <c r="G14" s="61">
        <v>1588.67</v>
      </c>
      <c r="H14" s="61">
        <v>1588.67</v>
      </c>
      <c r="I14" s="61">
        <v>1588.67</v>
      </c>
      <c r="J14" s="61">
        <v>1588.67</v>
      </c>
      <c r="K14" s="61">
        <v>1588.67</v>
      </c>
      <c r="L14" s="61"/>
      <c r="M14" s="61"/>
      <c r="N14" s="63">
        <f>SUM(B14:M14)</f>
        <v>15886.7</v>
      </c>
    </row>
    <row r="15" spans="1:14" s="67" customFormat="1" x14ac:dyDescent="0.2">
      <c r="A15" s="72" t="s">
        <v>182</v>
      </c>
      <c r="B15" s="61">
        <v>191.97</v>
      </c>
      <c r="C15" s="61">
        <v>191.97</v>
      </c>
      <c r="D15" s="61">
        <v>191.97</v>
      </c>
      <c r="E15" s="61">
        <v>191.97</v>
      </c>
      <c r="F15" s="61">
        <v>191.97</v>
      </c>
      <c r="G15" s="61">
        <v>191.97</v>
      </c>
      <c r="H15" s="61">
        <v>191.97</v>
      </c>
      <c r="I15" s="61">
        <v>191.97</v>
      </c>
      <c r="J15" s="61">
        <v>191.97</v>
      </c>
      <c r="K15" s="61">
        <v>191.97</v>
      </c>
      <c r="L15" s="61"/>
      <c r="M15" s="61"/>
      <c r="N15" s="63">
        <f t="shared" ref="N15:N31" si="0">SUM(B15:M15)</f>
        <v>1919.7</v>
      </c>
    </row>
    <row r="16" spans="1:14" s="67" customFormat="1" x14ac:dyDescent="0.2">
      <c r="A16" s="72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63"/>
    </row>
    <row r="17" spans="1:14" s="67" customFormat="1" x14ac:dyDescent="0.2">
      <c r="A17" s="71" t="s">
        <v>63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s="67" customFormat="1" x14ac:dyDescent="0.2">
      <c r="A18" s="72" t="s">
        <v>183</v>
      </c>
      <c r="B18" s="61">
        <v>1742955.6700000002</v>
      </c>
      <c r="C18" s="61">
        <v>1978709.7700000003</v>
      </c>
      <c r="D18" s="61">
        <v>1919547.9000000004</v>
      </c>
      <c r="E18" s="61">
        <v>1752458.46</v>
      </c>
      <c r="F18" s="61">
        <v>1011206.96</v>
      </c>
      <c r="G18" s="61">
        <v>1916246.2400000002</v>
      </c>
      <c r="H18" s="61">
        <v>1774068.58</v>
      </c>
      <c r="I18" s="61">
        <v>1742175.52</v>
      </c>
      <c r="J18" s="61">
        <v>2083287.7699999993</v>
      </c>
      <c r="K18" s="61">
        <v>2127592.9</v>
      </c>
      <c r="L18" s="61"/>
      <c r="M18" s="61"/>
      <c r="N18" s="63">
        <f t="shared" si="0"/>
        <v>18048249.77</v>
      </c>
    </row>
    <row r="19" spans="1:14" s="67" customFormat="1" x14ac:dyDescent="0.2">
      <c r="A19" s="72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63"/>
    </row>
    <row r="20" spans="1:14" s="67" customFormat="1" x14ac:dyDescent="0.2">
      <c r="A20" s="72" t="s">
        <v>184</v>
      </c>
      <c r="B20" s="61">
        <v>18469.63</v>
      </c>
      <c r="C20" s="61">
        <v>20944.189999999999</v>
      </c>
      <c r="D20" s="61">
        <v>20325.400000000001</v>
      </c>
      <c r="E20" s="61">
        <v>18394.439999999999</v>
      </c>
      <c r="F20" s="61">
        <v>10613.99</v>
      </c>
      <c r="G20" s="61">
        <v>20288.55</v>
      </c>
      <c r="H20" s="61">
        <v>18621.259999999998</v>
      </c>
      <c r="I20" s="61">
        <v>18461.439999999999</v>
      </c>
      <c r="J20" s="61">
        <v>22041.88</v>
      </c>
      <c r="K20" s="61">
        <v>22506.92</v>
      </c>
      <c r="L20" s="61"/>
      <c r="M20" s="61"/>
      <c r="N20" s="63">
        <f t="shared" si="0"/>
        <v>190667.7</v>
      </c>
    </row>
    <row r="21" spans="1:14" s="67" customFormat="1" x14ac:dyDescent="0.2">
      <c r="A21" s="72" t="s">
        <v>185</v>
      </c>
      <c r="B21" s="61">
        <v>67817.66</v>
      </c>
      <c r="C21" s="61">
        <v>74670.86</v>
      </c>
      <c r="D21" s="61">
        <v>72982.63</v>
      </c>
      <c r="E21" s="61">
        <v>50942.75</v>
      </c>
      <c r="F21" s="61">
        <v>29395.08</v>
      </c>
      <c r="G21" s="61">
        <v>72855.09</v>
      </c>
      <c r="H21" s="61">
        <v>51570.94</v>
      </c>
      <c r="I21" s="61">
        <v>67794.98</v>
      </c>
      <c r="J21" s="61">
        <v>77710.87</v>
      </c>
      <c r="K21" s="61">
        <v>78998.789999999994</v>
      </c>
      <c r="L21" s="61"/>
      <c r="M21" s="61"/>
      <c r="N21" s="63">
        <f t="shared" si="0"/>
        <v>644739.65000000014</v>
      </c>
    </row>
    <row r="22" spans="1:14" s="67" customFormat="1" x14ac:dyDescent="0.2">
      <c r="A22" s="72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63"/>
    </row>
    <row r="23" spans="1:14" s="67" customFormat="1" x14ac:dyDescent="0.2">
      <c r="A23" s="71" t="s">
        <v>58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 s="67" customFormat="1" x14ac:dyDescent="0.2">
      <c r="A24" s="72" t="s">
        <v>59</v>
      </c>
      <c r="B24" s="61">
        <v>1269.92</v>
      </c>
      <c r="C24" s="61">
        <v>1440.06</v>
      </c>
      <c r="D24" s="61">
        <v>1397.15</v>
      </c>
      <c r="E24" s="61">
        <v>1264.75</v>
      </c>
      <c r="F24" s="61">
        <v>729.79</v>
      </c>
      <c r="G24" s="61">
        <v>1394.98</v>
      </c>
      <c r="H24" s="61">
        <v>1280.3399999999999</v>
      </c>
      <c r="I24" s="61">
        <v>1269.3599999999999</v>
      </c>
      <c r="J24" s="61">
        <v>1515.54</v>
      </c>
      <c r="K24" s="61">
        <v>1547.51</v>
      </c>
      <c r="L24" s="61"/>
      <c r="M24" s="61"/>
      <c r="N24" s="63">
        <f t="shared" si="0"/>
        <v>13109.4</v>
      </c>
    </row>
    <row r="25" spans="1:14" s="67" customFormat="1" x14ac:dyDescent="0.2">
      <c r="A25" s="72" t="s">
        <v>186</v>
      </c>
      <c r="B25" s="61">
        <v>66885.3</v>
      </c>
      <c r="C25" s="61">
        <v>75846.59</v>
      </c>
      <c r="D25" s="61">
        <v>73586.37</v>
      </c>
      <c r="E25" s="61">
        <v>66613</v>
      </c>
      <c r="F25" s="61">
        <v>38437.160000000003</v>
      </c>
      <c r="G25" s="61">
        <v>73472.28</v>
      </c>
      <c r="H25" s="61">
        <v>67434.42</v>
      </c>
      <c r="I25" s="61">
        <v>66855.649999999994</v>
      </c>
      <c r="J25" s="61">
        <v>79821.72</v>
      </c>
      <c r="K25" s="61">
        <v>81505.820000000007</v>
      </c>
      <c r="L25" s="61"/>
      <c r="M25" s="61"/>
      <c r="N25" s="63">
        <f t="shared" si="0"/>
        <v>690458.31</v>
      </c>
    </row>
    <row r="26" spans="1:14" s="67" customFormat="1" x14ac:dyDescent="0.2">
      <c r="A26" s="72" t="s">
        <v>187</v>
      </c>
      <c r="B26" s="61">
        <v>9736.15</v>
      </c>
      <c r="C26" s="61">
        <v>11040.6</v>
      </c>
      <c r="D26" s="61">
        <v>10708.8</v>
      </c>
      <c r="E26" s="61">
        <v>9696.51</v>
      </c>
      <c r="F26" s="61">
        <v>5595.1</v>
      </c>
      <c r="G26" s="61">
        <v>10694.98</v>
      </c>
      <c r="H26" s="61">
        <v>9816.08</v>
      </c>
      <c r="I26" s="61">
        <v>9731.83</v>
      </c>
      <c r="J26" s="61">
        <v>11619.23</v>
      </c>
      <c r="K26" s="61">
        <v>11864.38</v>
      </c>
      <c r="L26" s="61"/>
      <c r="M26" s="61"/>
      <c r="N26" s="63">
        <f t="shared" si="0"/>
        <v>100503.66</v>
      </c>
    </row>
    <row r="27" spans="1:14" s="67" customFormat="1" x14ac:dyDescent="0.2">
      <c r="A27" s="72" t="s">
        <v>188</v>
      </c>
      <c r="B27" s="61">
        <v>8587.75</v>
      </c>
      <c r="C27" s="61">
        <v>9738.33</v>
      </c>
      <c r="D27" s="61">
        <v>9448.75</v>
      </c>
      <c r="E27" s="61">
        <v>8552.7800000000007</v>
      </c>
      <c r="F27" s="61">
        <v>4935.1400000000003</v>
      </c>
      <c r="G27" s="61">
        <v>9433.48</v>
      </c>
      <c r="H27" s="61">
        <v>8658.25</v>
      </c>
      <c r="I27" s="61">
        <v>8583.94</v>
      </c>
      <c r="J27" s="61">
        <v>10248.719999999999</v>
      </c>
      <c r="K27" s="61">
        <v>10464.950000000001</v>
      </c>
      <c r="L27" s="61"/>
      <c r="M27" s="61"/>
      <c r="N27" s="63">
        <f t="shared" si="0"/>
        <v>88652.09</v>
      </c>
    </row>
    <row r="28" spans="1:14" s="67" customFormat="1" x14ac:dyDescent="0.2">
      <c r="A28" s="72" t="s">
        <v>189</v>
      </c>
      <c r="B28" s="61">
        <v>19059.84</v>
      </c>
      <c r="C28" s="61">
        <v>21613.48</v>
      </c>
      <c r="D28" s="61">
        <v>20969.5</v>
      </c>
      <c r="E28" s="61">
        <v>18982.240000000002</v>
      </c>
      <c r="F28" s="61">
        <v>10953.17</v>
      </c>
      <c r="G28" s="61">
        <v>20936.89</v>
      </c>
      <c r="H28" s="61">
        <v>19216.32</v>
      </c>
      <c r="I28" s="61">
        <v>19051.39</v>
      </c>
      <c r="J28" s="61">
        <v>22746.240000000002</v>
      </c>
      <c r="K28" s="61">
        <v>23226.15</v>
      </c>
      <c r="L28" s="61"/>
      <c r="M28" s="61"/>
      <c r="N28" s="63">
        <f t="shared" si="0"/>
        <v>196755.22</v>
      </c>
    </row>
    <row r="29" spans="1:14" s="67" customFormat="1" x14ac:dyDescent="0.2">
      <c r="A29" s="72" t="s">
        <v>190</v>
      </c>
      <c r="B29" s="61">
        <v>11021.75</v>
      </c>
      <c r="C29" s="61">
        <v>12498.44</v>
      </c>
      <c r="D29" s="61">
        <v>12123.98</v>
      </c>
      <c r="E29" s="61">
        <v>10976.88</v>
      </c>
      <c r="F29" s="61">
        <v>6333.9</v>
      </c>
      <c r="G29" s="61">
        <v>12107.19</v>
      </c>
      <c r="H29" s="61">
        <v>11112.24</v>
      </c>
      <c r="I29" s="61">
        <v>11016.86</v>
      </c>
      <c r="J29" s="61">
        <v>13153.49</v>
      </c>
      <c r="K29" s="61">
        <v>13431</v>
      </c>
      <c r="L29" s="61"/>
      <c r="M29" s="61"/>
      <c r="N29" s="63">
        <f t="shared" si="0"/>
        <v>113775.73000000001</v>
      </c>
    </row>
    <row r="30" spans="1:14" s="67" customFormat="1" x14ac:dyDescent="0.2">
      <c r="A30" s="72" t="s">
        <v>191</v>
      </c>
      <c r="B30" s="61">
        <v>6895.32</v>
      </c>
      <c r="C30" s="61">
        <v>7819.16</v>
      </c>
      <c r="D30" s="61">
        <v>7586.92</v>
      </c>
      <c r="E30" s="61">
        <v>6867.25</v>
      </c>
      <c r="F30" s="61">
        <v>3962.55</v>
      </c>
      <c r="G30" s="61">
        <v>7574.39</v>
      </c>
      <c r="H30" s="61">
        <v>6951.93</v>
      </c>
      <c r="I30" s="61">
        <v>6892.27</v>
      </c>
      <c r="J30" s="61">
        <v>8228.9599999999991</v>
      </c>
      <c r="K30" s="61">
        <v>8402.58</v>
      </c>
      <c r="L30" s="61"/>
      <c r="M30" s="61"/>
      <c r="N30" s="63">
        <f t="shared" si="0"/>
        <v>71181.33</v>
      </c>
    </row>
    <row r="31" spans="1:14" s="67" customFormat="1" x14ac:dyDescent="0.2">
      <c r="A31" s="72" t="s">
        <v>192</v>
      </c>
      <c r="B31" s="61">
        <v>35397.620000000003</v>
      </c>
      <c r="C31" s="61">
        <v>40140.19</v>
      </c>
      <c r="D31" s="61">
        <v>38944.49</v>
      </c>
      <c r="E31" s="61">
        <v>35253.5</v>
      </c>
      <c r="F31" s="61">
        <v>20342.04</v>
      </c>
      <c r="G31" s="61">
        <v>38883.629999999997</v>
      </c>
      <c r="H31" s="61">
        <v>35688.230000000003</v>
      </c>
      <c r="I31" s="61">
        <v>35381.919999999998</v>
      </c>
      <c r="J31" s="61">
        <v>42243.94</v>
      </c>
      <c r="K31" s="61">
        <v>43135.21</v>
      </c>
      <c r="L31" s="61"/>
      <c r="M31" s="61"/>
      <c r="N31" s="63">
        <f t="shared" si="0"/>
        <v>365410.77</v>
      </c>
    </row>
    <row r="32" spans="1:14" s="67" customFormat="1" x14ac:dyDescent="0.2">
      <c r="A32" s="72"/>
      <c r="B32" s="63">
        <f>SUM(B14:B31)</f>
        <v>1989877.25</v>
      </c>
      <c r="C32" s="63">
        <f t="shared" ref="C32:N32" si="1">SUM(C14:C31)</f>
        <v>2256242.3100000005</v>
      </c>
      <c r="D32" s="63">
        <f t="shared" si="1"/>
        <v>2189402.5300000003</v>
      </c>
      <c r="E32" s="63">
        <f t="shared" si="1"/>
        <v>1981783.1999999997</v>
      </c>
      <c r="F32" s="63">
        <f t="shared" si="1"/>
        <v>1144285.5199999998</v>
      </c>
      <c r="G32" s="63">
        <f t="shared" si="1"/>
        <v>2185668.3400000003</v>
      </c>
      <c r="H32" s="63">
        <f>SUM(H14:H31)</f>
        <v>2006199.23</v>
      </c>
      <c r="I32" s="63">
        <f t="shared" si="1"/>
        <v>1988995.7999999998</v>
      </c>
      <c r="J32" s="63">
        <f>SUM(J14:J31)</f>
        <v>2374399</v>
      </c>
      <c r="K32" s="63">
        <f t="shared" si="1"/>
        <v>2424456.8499999996</v>
      </c>
      <c r="L32" s="63">
        <f t="shared" si="1"/>
        <v>0</v>
      </c>
      <c r="M32" s="63">
        <f t="shared" si="1"/>
        <v>0</v>
      </c>
      <c r="N32" s="76">
        <f t="shared" si="1"/>
        <v>20541310.02999999</v>
      </c>
    </row>
    <row r="33" spans="1:1" s="67" customFormat="1" x14ac:dyDescent="0.2">
      <c r="A33" s="77" t="s">
        <v>193</v>
      </c>
    </row>
    <row r="34" spans="1:1" s="67" customFormat="1" x14ac:dyDescent="0.2">
      <c r="A34" s="2"/>
    </row>
    <row r="35" spans="1:1" s="67" customFormat="1" x14ac:dyDescent="0.2">
      <c r="A35" s="2"/>
    </row>
    <row r="36" spans="1:1" s="67" customFormat="1" x14ac:dyDescent="0.2">
      <c r="A36" s="2"/>
    </row>
    <row r="37" spans="1:1" s="67" customFormat="1" x14ac:dyDescent="0.2">
      <c r="A37" s="2"/>
    </row>
    <row r="38" spans="1:1" s="67" customFormat="1" x14ac:dyDescent="0.2">
      <c r="A38" s="2"/>
    </row>
    <row r="39" spans="1:1" s="67" customFormat="1" x14ac:dyDescent="0.2">
      <c r="A39" s="2"/>
    </row>
    <row r="40" spans="1:1" s="67" customFormat="1" x14ac:dyDescent="0.2">
      <c r="A40" s="2"/>
    </row>
    <row r="41" spans="1:1" s="67" customFormat="1" x14ac:dyDescent="0.2">
      <c r="A41" s="3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1"/>
  <sheetViews>
    <sheetView zoomScaleNormal="100" workbookViewId="0">
      <selection sqref="A1:XFD1048576"/>
    </sheetView>
  </sheetViews>
  <sheetFormatPr defaultRowHeight="12" x14ac:dyDescent="0.2"/>
  <cols>
    <col min="1" max="1" width="47" style="18" customWidth="1"/>
    <col min="2" max="2" width="15.7109375" style="18" bestFit="1" customWidth="1"/>
    <col min="3" max="13" width="15" style="18" bestFit="1" customWidth="1"/>
    <col min="14" max="14" width="16.28515625" style="18" bestFit="1" customWidth="1"/>
    <col min="15" max="256" width="9.140625" style="18"/>
    <col min="257" max="257" width="39.140625" style="18" customWidth="1"/>
    <col min="258" max="269" width="14" style="18" bestFit="1" customWidth="1"/>
    <col min="270" max="270" width="15" style="18" bestFit="1" customWidth="1"/>
    <col min="271" max="512" width="9.140625" style="18"/>
    <col min="513" max="513" width="39.140625" style="18" customWidth="1"/>
    <col min="514" max="525" width="14" style="18" bestFit="1" customWidth="1"/>
    <col min="526" max="526" width="15" style="18" bestFit="1" customWidth="1"/>
    <col min="527" max="768" width="9.140625" style="18"/>
    <col min="769" max="769" width="39.140625" style="18" customWidth="1"/>
    <col min="770" max="781" width="14" style="18" bestFit="1" customWidth="1"/>
    <col min="782" max="782" width="15" style="18" bestFit="1" customWidth="1"/>
    <col min="783" max="1024" width="9.140625" style="18"/>
    <col min="1025" max="1025" width="39.140625" style="18" customWidth="1"/>
    <col min="1026" max="1037" width="14" style="18" bestFit="1" customWidth="1"/>
    <col min="1038" max="1038" width="15" style="18" bestFit="1" customWidth="1"/>
    <col min="1039" max="1280" width="9.140625" style="18"/>
    <col min="1281" max="1281" width="39.140625" style="18" customWidth="1"/>
    <col min="1282" max="1293" width="14" style="18" bestFit="1" customWidth="1"/>
    <col min="1294" max="1294" width="15" style="18" bestFit="1" customWidth="1"/>
    <col min="1295" max="1536" width="9.140625" style="18"/>
    <col min="1537" max="1537" width="39.140625" style="18" customWidth="1"/>
    <col min="1538" max="1549" width="14" style="18" bestFit="1" customWidth="1"/>
    <col min="1550" max="1550" width="15" style="18" bestFit="1" customWidth="1"/>
    <col min="1551" max="1792" width="9.140625" style="18"/>
    <col min="1793" max="1793" width="39.140625" style="18" customWidth="1"/>
    <col min="1794" max="1805" width="14" style="18" bestFit="1" customWidth="1"/>
    <col min="1806" max="1806" width="15" style="18" bestFit="1" customWidth="1"/>
    <col min="1807" max="2048" width="9.140625" style="18"/>
    <col min="2049" max="2049" width="39.140625" style="18" customWidth="1"/>
    <col min="2050" max="2061" width="14" style="18" bestFit="1" customWidth="1"/>
    <col min="2062" max="2062" width="15" style="18" bestFit="1" customWidth="1"/>
    <col min="2063" max="2304" width="9.140625" style="18"/>
    <col min="2305" max="2305" width="39.140625" style="18" customWidth="1"/>
    <col min="2306" max="2317" width="14" style="18" bestFit="1" customWidth="1"/>
    <col min="2318" max="2318" width="15" style="18" bestFit="1" customWidth="1"/>
    <col min="2319" max="2560" width="9.140625" style="18"/>
    <col min="2561" max="2561" width="39.140625" style="18" customWidth="1"/>
    <col min="2562" max="2573" width="14" style="18" bestFit="1" customWidth="1"/>
    <col min="2574" max="2574" width="15" style="18" bestFit="1" customWidth="1"/>
    <col min="2575" max="2816" width="9.140625" style="18"/>
    <col min="2817" max="2817" width="39.140625" style="18" customWidth="1"/>
    <col min="2818" max="2829" width="14" style="18" bestFit="1" customWidth="1"/>
    <col min="2830" max="2830" width="15" style="18" bestFit="1" customWidth="1"/>
    <col min="2831" max="3072" width="9.140625" style="18"/>
    <col min="3073" max="3073" width="39.140625" style="18" customWidth="1"/>
    <col min="3074" max="3085" width="14" style="18" bestFit="1" customWidth="1"/>
    <col min="3086" max="3086" width="15" style="18" bestFit="1" customWidth="1"/>
    <col min="3087" max="3328" width="9.140625" style="18"/>
    <col min="3329" max="3329" width="39.140625" style="18" customWidth="1"/>
    <col min="3330" max="3341" width="14" style="18" bestFit="1" customWidth="1"/>
    <col min="3342" max="3342" width="15" style="18" bestFit="1" customWidth="1"/>
    <col min="3343" max="3584" width="9.140625" style="18"/>
    <col min="3585" max="3585" width="39.140625" style="18" customWidth="1"/>
    <col min="3586" max="3597" width="14" style="18" bestFit="1" customWidth="1"/>
    <col min="3598" max="3598" width="15" style="18" bestFit="1" customWidth="1"/>
    <col min="3599" max="3840" width="9.140625" style="18"/>
    <col min="3841" max="3841" width="39.140625" style="18" customWidth="1"/>
    <col min="3842" max="3853" width="14" style="18" bestFit="1" customWidth="1"/>
    <col min="3854" max="3854" width="15" style="18" bestFit="1" customWidth="1"/>
    <col min="3855" max="4096" width="9.140625" style="18"/>
    <col min="4097" max="4097" width="39.140625" style="18" customWidth="1"/>
    <col min="4098" max="4109" width="14" style="18" bestFit="1" customWidth="1"/>
    <col min="4110" max="4110" width="15" style="18" bestFit="1" customWidth="1"/>
    <col min="4111" max="4352" width="9.140625" style="18"/>
    <col min="4353" max="4353" width="39.140625" style="18" customWidth="1"/>
    <col min="4354" max="4365" width="14" style="18" bestFit="1" customWidth="1"/>
    <col min="4366" max="4366" width="15" style="18" bestFit="1" customWidth="1"/>
    <col min="4367" max="4608" width="9.140625" style="18"/>
    <col min="4609" max="4609" width="39.140625" style="18" customWidth="1"/>
    <col min="4610" max="4621" width="14" style="18" bestFit="1" customWidth="1"/>
    <col min="4622" max="4622" width="15" style="18" bestFit="1" customWidth="1"/>
    <col min="4623" max="4864" width="9.140625" style="18"/>
    <col min="4865" max="4865" width="39.140625" style="18" customWidth="1"/>
    <col min="4866" max="4877" width="14" style="18" bestFit="1" customWidth="1"/>
    <col min="4878" max="4878" width="15" style="18" bestFit="1" customWidth="1"/>
    <col min="4879" max="5120" width="9.140625" style="18"/>
    <col min="5121" max="5121" width="39.140625" style="18" customWidth="1"/>
    <col min="5122" max="5133" width="14" style="18" bestFit="1" customWidth="1"/>
    <col min="5134" max="5134" width="15" style="18" bestFit="1" customWidth="1"/>
    <col min="5135" max="5376" width="9.140625" style="18"/>
    <col min="5377" max="5377" width="39.140625" style="18" customWidth="1"/>
    <col min="5378" max="5389" width="14" style="18" bestFit="1" customWidth="1"/>
    <col min="5390" max="5390" width="15" style="18" bestFit="1" customWidth="1"/>
    <col min="5391" max="5632" width="9.140625" style="18"/>
    <col min="5633" max="5633" width="39.140625" style="18" customWidth="1"/>
    <col min="5634" max="5645" width="14" style="18" bestFit="1" customWidth="1"/>
    <col min="5646" max="5646" width="15" style="18" bestFit="1" customWidth="1"/>
    <col min="5647" max="5888" width="9.140625" style="18"/>
    <col min="5889" max="5889" width="39.140625" style="18" customWidth="1"/>
    <col min="5890" max="5901" width="14" style="18" bestFit="1" customWidth="1"/>
    <col min="5902" max="5902" width="15" style="18" bestFit="1" customWidth="1"/>
    <col min="5903" max="6144" width="9.140625" style="18"/>
    <col min="6145" max="6145" width="39.140625" style="18" customWidth="1"/>
    <col min="6146" max="6157" width="14" style="18" bestFit="1" customWidth="1"/>
    <col min="6158" max="6158" width="15" style="18" bestFit="1" customWidth="1"/>
    <col min="6159" max="6400" width="9.140625" style="18"/>
    <col min="6401" max="6401" width="39.140625" style="18" customWidth="1"/>
    <col min="6402" max="6413" width="14" style="18" bestFit="1" customWidth="1"/>
    <col min="6414" max="6414" width="15" style="18" bestFit="1" customWidth="1"/>
    <col min="6415" max="6656" width="9.140625" style="18"/>
    <col min="6657" max="6657" width="39.140625" style="18" customWidth="1"/>
    <col min="6658" max="6669" width="14" style="18" bestFit="1" customWidth="1"/>
    <col min="6670" max="6670" width="15" style="18" bestFit="1" customWidth="1"/>
    <col min="6671" max="6912" width="9.140625" style="18"/>
    <col min="6913" max="6913" width="39.140625" style="18" customWidth="1"/>
    <col min="6914" max="6925" width="14" style="18" bestFit="1" customWidth="1"/>
    <col min="6926" max="6926" width="15" style="18" bestFit="1" customWidth="1"/>
    <col min="6927" max="7168" width="9.140625" style="18"/>
    <col min="7169" max="7169" width="39.140625" style="18" customWidth="1"/>
    <col min="7170" max="7181" width="14" style="18" bestFit="1" customWidth="1"/>
    <col min="7182" max="7182" width="15" style="18" bestFit="1" customWidth="1"/>
    <col min="7183" max="7424" width="9.140625" style="18"/>
    <col min="7425" max="7425" width="39.140625" style="18" customWidth="1"/>
    <col min="7426" max="7437" width="14" style="18" bestFit="1" customWidth="1"/>
    <col min="7438" max="7438" width="15" style="18" bestFit="1" customWidth="1"/>
    <col min="7439" max="7680" width="9.140625" style="18"/>
    <col min="7681" max="7681" width="39.140625" style="18" customWidth="1"/>
    <col min="7682" max="7693" width="14" style="18" bestFit="1" customWidth="1"/>
    <col min="7694" max="7694" width="15" style="18" bestFit="1" customWidth="1"/>
    <col min="7695" max="7936" width="9.140625" style="18"/>
    <col min="7937" max="7937" width="39.140625" style="18" customWidth="1"/>
    <col min="7938" max="7949" width="14" style="18" bestFit="1" customWidth="1"/>
    <col min="7950" max="7950" width="15" style="18" bestFit="1" customWidth="1"/>
    <col min="7951" max="8192" width="9.140625" style="18"/>
    <col min="8193" max="8193" width="39.140625" style="18" customWidth="1"/>
    <col min="8194" max="8205" width="14" style="18" bestFit="1" customWidth="1"/>
    <col min="8206" max="8206" width="15" style="18" bestFit="1" customWidth="1"/>
    <col min="8207" max="8448" width="9.140625" style="18"/>
    <col min="8449" max="8449" width="39.140625" style="18" customWidth="1"/>
    <col min="8450" max="8461" width="14" style="18" bestFit="1" customWidth="1"/>
    <col min="8462" max="8462" width="15" style="18" bestFit="1" customWidth="1"/>
    <col min="8463" max="8704" width="9.140625" style="18"/>
    <col min="8705" max="8705" width="39.140625" style="18" customWidth="1"/>
    <col min="8706" max="8717" width="14" style="18" bestFit="1" customWidth="1"/>
    <col min="8718" max="8718" width="15" style="18" bestFit="1" customWidth="1"/>
    <col min="8719" max="8960" width="9.140625" style="18"/>
    <col min="8961" max="8961" width="39.140625" style="18" customWidth="1"/>
    <col min="8962" max="8973" width="14" style="18" bestFit="1" customWidth="1"/>
    <col min="8974" max="8974" width="15" style="18" bestFit="1" customWidth="1"/>
    <col min="8975" max="9216" width="9.140625" style="18"/>
    <col min="9217" max="9217" width="39.140625" style="18" customWidth="1"/>
    <col min="9218" max="9229" width="14" style="18" bestFit="1" customWidth="1"/>
    <col min="9230" max="9230" width="15" style="18" bestFit="1" customWidth="1"/>
    <col min="9231" max="9472" width="9.140625" style="18"/>
    <col min="9473" max="9473" width="39.140625" style="18" customWidth="1"/>
    <col min="9474" max="9485" width="14" style="18" bestFit="1" customWidth="1"/>
    <col min="9486" max="9486" width="15" style="18" bestFit="1" customWidth="1"/>
    <col min="9487" max="9728" width="9.140625" style="18"/>
    <col min="9729" max="9729" width="39.140625" style="18" customWidth="1"/>
    <col min="9730" max="9741" width="14" style="18" bestFit="1" customWidth="1"/>
    <col min="9742" max="9742" width="15" style="18" bestFit="1" customWidth="1"/>
    <col min="9743" max="9984" width="9.140625" style="18"/>
    <col min="9985" max="9985" width="39.140625" style="18" customWidth="1"/>
    <col min="9986" max="9997" width="14" style="18" bestFit="1" customWidth="1"/>
    <col min="9998" max="9998" width="15" style="18" bestFit="1" customWidth="1"/>
    <col min="9999" max="10240" width="9.140625" style="18"/>
    <col min="10241" max="10241" width="39.140625" style="18" customWidth="1"/>
    <col min="10242" max="10253" width="14" style="18" bestFit="1" customWidth="1"/>
    <col min="10254" max="10254" width="15" style="18" bestFit="1" customWidth="1"/>
    <col min="10255" max="10496" width="9.140625" style="18"/>
    <col min="10497" max="10497" width="39.140625" style="18" customWidth="1"/>
    <col min="10498" max="10509" width="14" style="18" bestFit="1" customWidth="1"/>
    <col min="10510" max="10510" width="15" style="18" bestFit="1" customWidth="1"/>
    <col min="10511" max="10752" width="9.140625" style="18"/>
    <col min="10753" max="10753" width="39.140625" style="18" customWidth="1"/>
    <col min="10754" max="10765" width="14" style="18" bestFit="1" customWidth="1"/>
    <col min="10766" max="10766" width="15" style="18" bestFit="1" customWidth="1"/>
    <col min="10767" max="11008" width="9.140625" style="18"/>
    <col min="11009" max="11009" width="39.140625" style="18" customWidth="1"/>
    <col min="11010" max="11021" width="14" style="18" bestFit="1" customWidth="1"/>
    <col min="11022" max="11022" width="15" style="18" bestFit="1" customWidth="1"/>
    <col min="11023" max="11264" width="9.140625" style="18"/>
    <col min="11265" max="11265" width="39.140625" style="18" customWidth="1"/>
    <col min="11266" max="11277" width="14" style="18" bestFit="1" customWidth="1"/>
    <col min="11278" max="11278" width="15" style="18" bestFit="1" customWidth="1"/>
    <col min="11279" max="11520" width="9.140625" style="18"/>
    <col min="11521" max="11521" width="39.140625" style="18" customWidth="1"/>
    <col min="11522" max="11533" width="14" style="18" bestFit="1" customWidth="1"/>
    <col min="11534" max="11534" width="15" style="18" bestFit="1" customWidth="1"/>
    <col min="11535" max="11776" width="9.140625" style="18"/>
    <col min="11777" max="11777" width="39.140625" style="18" customWidth="1"/>
    <col min="11778" max="11789" width="14" style="18" bestFit="1" customWidth="1"/>
    <col min="11790" max="11790" width="15" style="18" bestFit="1" customWidth="1"/>
    <col min="11791" max="12032" width="9.140625" style="18"/>
    <col min="12033" max="12033" width="39.140625" style="18" customWidth="1"/>
    <col min="12034" max="12045" width="14" style="18" bestFit="1" customWidth="1"/>
    <col min="12046" max="12046" width="15" style="18" bestFit="1" customWidth="1"/>
    <col min="12047" max="12288" width="9.140625" style="18"/>
    <col min="12289" max="12289" width="39.140625" style="18" customWidth="1"/>
    <col min="12290" max="12301" width="14" style="18" bestFit="1" customWidth="1"/>
    <col min="12302" max="12302" width="15" style="18" bestFit="1" customWidth="1"/>
    <col min="12303" max="12544" width="9.140625" style="18"/>
    <col min="12545" max="12545" width="39.140625" style="18" customWidth="1"/>
    <col min="12546" max="12557" width="14" style="18" bestFit="1" customWidth="1"/>
    <col min="12558" max="12558" width="15" style="18" bestFit="1" customWidth="1"/>
    <col min="12559" max="12800" width="9.140625" style="18"/>
    <col min="12801" max="12801" width="39.140625" style="18" customWidth="1"/>
    <col min="12802" max="12813" width="14" style="18" bestFit="1" customWidth="1"/>
    <col min="12814" max="12814" width="15" style="18" bestFit="1" customWidth="1"/>
    <col min="12815" max="13056" width="9.140625" style="18"/>
    <col min="13057" max="13057" width="39.140625" style="18" customWidth="1"/>
    <col min="13058" max="13069" width="14" style="18" bestFit="1" customWidth="1"/>
    <col min="13070" max="13070" width="15" style="18" bestFit="1" customWidth="1"/>
    <col min="13071" max="13312" width="9.140625" style="18"/>
    <col min="13313" max="13313" width="39.140625" style="18" customWidth="1"/>
    <col min="13314" max="13325" width="14" style="18" bestFit="1" customWidth="1"/>
    <col min="13326" max="13326" width="15" style="18" bestFit="1" customWidth="1"/>
    <col min="13327" max="13568" width="9.140625" style="18"/>
    <col min="13569" max="13569" width="39.140625" style="18" customWidth="1"/>
    <col min="13570" max="13581" width="14" style="18" bestFit="1" customWidth="1"/>
    <col min="13582" max="13582" width="15" style="18" bestFit="1" customWidth="1"/>
    <col min="13583" max="13824" width="9.140625" style="18"/>
    <col min="13825" max="13825" width="39.140625" style="18" customWidth="1"/>
    <col min="13826" max="13837" width="14" style="18" bestFit="1" customWidth="1"/>
    <col min="13838" max="13838" width="15" style="18" bestFit="1" customWidth="1"/>
    <col min="13839" max="14080" width="9.140625" style="18"/>
    <col min="14081" max="14081" width="39.140625" style="18" customWidth="1"/>
    <col min="14082" max="14093" width="14" style="18" bestFit="1" customWidth="1"/>
    <col min="14094" max="14094" width="15" style="18" bestFit="1" customWidth="1"/>
    <col min="14095" max="14336" width="9.140625" style="18"/>
    <col min="14337" max="14337" width="39.140625" style="18" customWidth="1"/>
    <col min="14338" max="14349" width="14" style="18" bestFit="1" customWidth="1"/>
    <col min="14350" max="14350" width="15" style="18" bestFit="1" customWidth="1"/>
    <col min="14351" max="14592" width="9.140625" style="18"/>
    <col min="14593" max="14593" width="39.140625" style="18" customWidth="1"/>
    <col min="14594" max="14605" width="14" style="18" bestFit="1" customWidth="1"/>
    <col min="14606" max="14606" width="15" style="18" bestFit="1" customWidth="1"/>
    <col min="14607" max="14848" width="9.140625" style="18"/>
    <col min="14849" max="14849" width="39.140625" style="18" customWidth="1"/>
    <col min="14850" max="14861" width="14" style="18" bestFit="1" customWidth="1"/>
    <col min="14862" max="14862" width="15" style="18" bestFit="1" customWidth="1"/>
    <col min="14863" max="15104" width="9.140625" style="18"/>
    <col min="15105" max="15105" width="39.140625" style="18" customWidth="1"/>
    <col min="15106" max="15117" width="14" style="18" bestFit="1" customWidth="1"/>
    <col min="15118" max="15118" width="15" style="18" bestFit="1" customWidth="1"/>
    <col min="15119" max="15360" width="9.140625" style="18"/>
    <col min="15361" max="15361" width="39.140625" style="18" customWidth="1"/>
    <col min="15362" max="15373" width="14" style="18" bestFit="1" customWidth="1"/>
    <col min="15374" max="15374" width="15" style="18" bestFit="1" customWidth="1"/>
    <col min="15375" max="15616" width="9.140625" style="18"/>
    <col min="15617" max="15617" width="39.140625" style="18" customWidth="1"/>
    <col min="15618" max="15629" width="14" style="18" bestFit="1" customWidth="1"/>
    <col min="15630" max="15630" width="15" style="18" bestFit="1" customWidth="1"/>
    <col min="15631" max="15872" width="9.140625" style="18"/>
    <col min="15873" max="15873" width="39.140625" style="18" customWidth="1"/>
    <col min="15874" max="15885" width="14" style="18" bestFit="1" customWidth="1"/>
    <col min="15886" max="15886" width="15" style="18" bestFit="1" customWidth="1"/>
    <col min="15887" max="16128" width="9.140625" style="18"/>
    <col min="16129" max="16129" width="39.140625" style="18" customWidth="1"/>
    <col min="16130" max="16141" width="14" style="18" bestFit="1" customWidth="1"/>
    <col min="16142" max="16142" width="15" style="18" bestFit="1" customWidth="1"/>
    <col min="16143" max="16384" width="9.140625" style="18"/>
  </cols>
  <sheetData>
    <row r="1" spans="1:14" s="1" customFormat="1" x14ac:dyDescent="0.2"/>
    <row r="2" spans="1:14" s="1" customFormat="1" x14ac:dyDescent="0.2"/>
    <row r="3" spans="1:14" s="1" customFormat="1" x14ac:dyDescent="0.2">
      <c r="A3" s="58" t="s">
        <v>261</v>
      </c>
    </row>
    <row r="4" spans="1:14" s="1" customFormat="1" x14ac:dyDescent="0.2"/>
    <row r="5" spans="1:14" s="1" customFormat="1" x14ac:dyDescent="0.2"/>
    <row r="6" spans="1:14" s="1" customFormat="1" x14ac:dyDescent="0.2">
      <c r="A6" s="59" t="s">
        <v>56</v>
      </c>
      <c r="B6" s="59" t="s">
        <v>27</v>
      </c>
      <c r="C6" s="59" t="s">
        <v>28</v>
      </c>
      <c r="D6" s="59" t="s">
        <v>29</v>
      </c>
      <c r="E6" s="59" t="s">
        <v>30</v>
      </c>
      <c r="F6" s="59" t="s">
        <v>31</v>
      </c>
      <c r="G6" s="59" t="s">
        <v>32</v>
      </c>
      <c r="H6" s="59" t="s">
        <v>33</v>
      </c>
      <c r="I6" s="59" t="s">
        <v>34</v>
      </c>
      <c r="J6" s="59" t="s">
        <v>35</v>
      </c>
      <c r="K6" s="59" t="s">
        <v>36</v>
      </c>
      <c r="L6" s="59" t="s">
        <v>37</v>
      </c>
      <c r="M6" s="59" t="s">
        <v>38</v>
      </c>
      <c r="N6" s="59" t="s">
        <v>9</v>
      </c>
    </row>
    <row r="7" spans="1:14" s="1" customFormat="1" x14ac:dyDescent="0.2">
      <c r="A7" s="17" t="s">
        <v>222</v>
      </c>
    </row>
    <row r="8" spans="1:14" s="1" customFormat="1" x14ac:dyDescent="0.2">
      <c r="A8" s="18" t="s">
        <v>242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1" customFormat="1" x14ac:dyDescent="0.2">
      <c r="A9" s="18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s="18" customFormat="1" x14ac:dyDescent="0.2">
      <c r="A10" s="17" t="s">
        <v>97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18" customFormat="1" x14ac:dyDescent="0.2">
      <c r="A11" s="18" t="s">
        <v>223</v>
      </c>
      <c r="B11" s="78">
        <v>10995.33</v>
      </c>
      <c r="C11" s="78">
        <v>10995.33</v>
      </c>
      <c r="D11" s="78">
        <v>10995.33</v>
      </c>
      <c r="E11" s="78">
        <v>10995.33</v>
      </c>
      <c r="F11" s="78">
        <v>10995.33</v>
      </c>
      <c r="G11" s="78">
        <v>10995.33</v>
      </c>
      <c r="H11" s="78">
        <v>10995.33</v>
      </c>
      <c r="I11" s="61">
        <v>10995.33</v>
      </c>
      <c r="J11" s="78">
        <v>10995.33</v>
      </c>
      <c r="K11" s="78">
        <v>10995.33</v>
      </c>
      <c r="L11" s="78"/>
      <c r="M11" s="61"/>
      <c r="N11" s="5">
        <f>SUM(B11:M11)</f>
        <v>109953.3</v>
      </c>
    </row>
    <row r="12" spans="1:14" s="18" customFormat="1" x14ac:dyDescent="0.2">
      <c r="A12" s="18" t="s">
        <v>224</v>
      </c>
      <c r="B12" s="78">
        <v>5324.45</v>
      </c>
      <c r="C12" s="78">
        <v>5324.45</v>
      </c>
      <c r="D12" s="78">
        <v>5324.45</v>
      </c>
      <c r="E12" s="78">
        <v>5324.45</v>
      </c>
      <c r="F12" s="78">
        <v>5324.45</v>
      </c>
      <c r="G12" s="78">
        <v>5324.45</v>
      </c>
      <c r="H12" s="78">
        <v>5324.45</v>
      </c>
      <c r="I12" s="61">
        <v>5324.45</v>
      </c>
      <c r="J12" s="78">
        <v>5324.45</v>
      </c>
      <c r="K12" s="78">
        <v>5324.45</v>
      </c>
      <c r="L12" s="78"/>
      <c r="M12" s="61"/>
      <c r="N12" s="5">
        <f>SUM(B12:M12)</f>
        <v>53244.499999999993</v>
      </c>
    </row>
    <row r="13" spans="1:14" s="18" customFormat="1" x14ac:dyDescent="0.2">
      <c r="A13" s="18" t="s">
        <v>225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/>
      <c r="M13" s="61"/>
      <c r="N13" s="5">
        <f>SUM(B13:M13)</f>
        <v>0</v>
      </c>
    </row>
    <row r="14" spans="1:14" s="18" customFormat="1" x14ac:dyDescent="0.2">
      <c r="B14" s="79"/>
      <c r="C14" s="79"/>
      <c r="D14" s="79"/>
      <c r="E14" s="79"/>
      <c r="F14" s="79"/>
      <c r="G14" s="79"/>
      <c r="H14" s="79"/>
      <c r="I14" s="64"/>
      <c r="J14" s="79"/>
      <c r="K14" s="79"/>
      <c r="L14" s="79"/>
      <c r="M14" s="64"/>
      <c r="N14" s="5"/>
    </row>
    <row r="15" spans="1:14" s="18" customFormat="1" x14ac:dyDescent="0.2">
      <c r="A15" s="17" t="s">
        <v>63</v>
      </c>
      <c r="B15" s="79"/>
      <c r="C15" s="79"/>
      <c r="D15" s="79"/>
      <c r="E15" s="79"/>
      <c r="F15" s="79"/>
      <c r="G15" s="79"/>
      <c r="H15" s="79"/>
      <c r="I15" s="64"/>
      <c r="J15" s="79"/>
      <c r="K15" s="79"/>
      <c r="L15" s="79"/>
      <c r="M15" s="64"/>
      <c r="N15" s="5"/>
    </row>
    <row r="16" spans="1:14" s="18" customFormat="1" x14ac:dyDescent="0.2">
      <c r="A16" s="18" t="s">
        <v>226</v>
      </c>
      <c r="B16" s="78">
        <v>13703772.779999999</v>
      </c>
      <c r="C16" s="78">
        <v>14000598.210000001</v>
      </c>
      <c r="D16" s="78">
        <v>13842604.449999999</v>
      </c>
      <c r="E16" s="78">
        <v>13071956.57</v>
      </c>
      <c r="F16" s="78">
        <v>7045965.8200000003</v>
      </c>
      <c r="G16" s="78">
        <v>14924528.130000001</v>
      </c>
      <c r="H16" s="78">
        <v>12780138.449999999</v>
      </c>
      <c r="I16" s="61">
        <v>12569364.739999995</v>
      </c>
      <c r="J16" s="78">
        <v>13220098.66</v>
      </c>
      <c r="K16" s="78">
        <v>13850638.800000001</v>
      </c>
      <c r="L16" s="78"/>
      <c r="M16" s="61"/>
      <c r="N16" s="5">
        <f>SUM(B16:M16)</f>
        <v>129009666.60999998</v>
      </c>
    </row>
    <row r="17" spans="1:14" s="18" customFormat="1" x14ac:dyDescent="0.2">
      <c r="B17" s="79"/>
      <c r="C17" s="79"/>
      <c r="D17" s="79"/>
      <c r="E17" s="79"/>
      <c r="F17" s="79"/>
      <c r="G17" s="79"/>
      <c r="H17" s="79"/>
      <c r="I17" s="64"/>
      <c r="J17" s="79"/>
      <c r="K17" s="79"/>
      <c r="L17" s="79"/>
      <c r="M17" s="64"/>
      <c r="N17" s="5"/>
    </row>
    <row r="18" spans="1:14" s="18" customFormat="1" x14ac:dyDescent="0.2">
      <c r="A18" s="18" t="s">
        <v>227</v>
      </c>
      <c r="B18" s="78">
        <v>8310099</v>
      </c>
      <c r="C18" s="78">
        <v>8497885.2200000007</v>
      </c>
      <c r="D18" s="78">
        <v>8397748.5099999998</v>
      </c>
      <c r="E18" s="78">
        <v>7926959.6100000003</v>
      </c>
      <c r="F18" s="78">
        <v>4272741.12</v>
      </c>
      <c r="G18" s="78">
        <v>9050376.7300000004</v>
      </c>
      <c r="H18" s="78">
        <v>7749998.2999999998</v>
      </c>
      <c r="I18" s="61">
        <v>7622183.1100000003</v>
      </c>
      <c r="J18" s="78">
        <v>8016794.3899999997</v>
      </c>
      <c r="K18" s="78">
        <v>8399159.9600000009</v>
      </c>
      <c r="L18" s="78"/>
      <c r="M18" s="61"/>
      <c r="N18" s="5">
        <f>SUM(B18:M18)</f>
        <v>78243945.949999988</v>
      </c>
    </row>
    <row r="19" spans="1:14" s="18" customFormat="1" x14ac:dyDescent="0.2">
      <c r="A19" s="18" t="s">
        <v>228</v>
      </c>
      <c r="B19" s="78">
        <v>3345802.45</v>
      </c>
      <c r="C19" s="78">
        <v>3420177.74</v>
      </c>
      <c r="D19" s="78">
        <v>3380544.84</v>
      </c>
      <c r="E19" s="78">
        <v>3191543.31</v>
      </c>
      <c r="F19" s="78">
        <v>1720286.09</v>
      </c>
      <c r="G19" s="78">
        <v>3643852.22</v>
      </c>
      <c r="H19" s="78">
        <v>3120295.36</v>
      </c>
      <c r="I19" s="61">
        <v>3068834.56</v>
      </c>
      <c r="J19" s="78">
        <v>3227712.49</v>
      </c>
      <c r="K19" s="78">
        <v>3381660.08</v>
      </c>
      <c r="L19" s="78"/>
      <c r="M19" s="61"/>
      <c r="N19" s="5">
        <f>SUM(B19:M19)</f>
        <v>31500709.140000001</v>
      </c>
    </row>
    <row r="20" spans="1:14" s="18" customFormat="1" x14ac:dyDescent="0.2">
      <c r="B20" s="79"/>
      <c r="C20" s="79"/>
      <c r="D20" s="79"/>
      <c r="E20" s="79"/>
      <c r="F20" s="79"/>
      <c r="G20" s="79"/>
      <c r="H20" s="79"/>
      <c r="I20" s="64"/>
      <c r="J20" s="79"/>
      <c r="K20" s="79"/>
      <c r="L20" s="79"/>
      <c r="M20" s="64"/>
      <c r="N20" s="5"/>
    </row>
    <row r="21" spans="1:14" s="18" customFormat="1" x14ac:dyDescent="0.2">
      <c r="A21" s="17" t="s">
        <v>58</v>
      </c>
      <c r="B21" s="80"/>
      <c r="C21" s="80"/>
      <c r="D21" s="80"/>
      <c r="E21" s="80"/>
      <c r="F21" s="80"/>
      <c r="G21" s="80"/>
      <c r="H21" s="80"/>
      <c r="I21" s="63"/>
      <c r="J21" s="80"/>
      <c r="K21" s="80"/>
      <c r="L21" s="80"/>
      <c r="M21" s="63"/>
      <c r="N21" s="5"/>
    </row>
    <row r="22" spans="1:14" s="18" customFormat="1" x14ac:dyDescent="0.2">
      <c r="A22" s="18" t="s">
        <v>59</v>
      </c>
      <c r="B22" s="78">
        <v>24755.27</v>
      </c>
      <c r="C22" s="78">
        <v>25250.61</v>
      </c>
      <c r="D22" s="78">
        <v>24987.91</v>
      </c>
      <c r="E22" s="78">
        <v>23613.919999999998</v>
      </c>
      <c r="F22" s="78">
        <v>12728.23</v>
      </c>
      <c r="G22" s="78">
        <v>26960.51</v>
      </c>
      <c r="H22" s="78">
        <v>23086.77</v>
      </c>
      <c r="I22" s="61">
        <v>22706.01</v>
      </c>
      <c r="J22" s="78">
        <v>23881.54</v>
      </c>
      <c r="K22" s="78">
        <v>25020.58</v>
      </c>
      <c r="L22" s="78"/>
      <c r="M22" s="61"/>
      <c r="N22" s="5">
        <f t="shared" ref="N22:N27" si="0">SUM(B22:M22)</f>
        <v>232991.35000000003</v>
      </c>
    </row>
    <row r="23" spans="1:14" s="18" customFormat="1" x14ac:dyDescent="0.2">
      <c r="A23" s="18" t="s">
        <v>229</v>
      </c>
      <c r="B23" s="78">
        <v>151912.87</v>
      </c>
      <c r="C23" s="78">
        <v>154546.01999999999</v>
      </c>
      <c r="D23" s="78">
        <v>153159.82999999999</v>
      </c>
      <c r="E23" s="78">
        <v>144908.89000000001</v>
      </c>
      <c r="F23" s="78">
        <v>78107.899999999994</v>
      </c>
      <c r="G23" s="78">
        <v>165445.53</v>
      </c>
      <c r="H23" s="78">
        <v>141673.94</v>
      </c>
      <c r="I23" s="61">
        <v>139337.42000000001</v>
      </c>
      <c r="J23" s="78">
        <v>146551.10999999999</v>
      </c>
      <c r="K23" s="78">
        <v>153540.95000000001</v>
      </c>
      <c r="L23" s="78"/>
      <c r="M23" s="61"/>
      <c r="N23" s="5">
        <f t="shared" si="0"/>
        <v>1429184.4599999997</v>
      </c>
    </row>
    <row r="24" spans="1:14" s="18" customFormat="1" x14ac:dyDescent="0.2">
      <c r="A24" s="18" t="s">
        <v>230</v>
      </c>
      <c r="B24" s="78">
        <v>399581.15</v>
      </c>
      <c r="C24" s="78">
        <v>406551.5</v>
      </c>
      <c r="D24" s="78">
        <v>402880.74</v>
      </c>
      <c r="E24" s="78">
        <v>381158.35</v>
      </c>
      <c r="F24" s="78">
        <v>205449.64</v>
      </c>
      <c r="G24" s="78">
        <v>435176.52</v>
      </c>
      <c r="H24" s="78">
        <v>372649.38</v>
      </c>
      <c r="I24" s="61">
        <v>366503.54</v>
      </c>
      <c r="J24" s="78">
        <v>385477.95</v>
      </c>
      <c r="K24" s="78">
        <v>403863.54</v>
      </c>
      <c r="L24" s="78"/>
      <c r="M24" s="61"/>
      <c r="N24" s="5">
        <f t="shared" si="0"/>
        <v>3759292.3100000005</v>
      </c>
    </row>
    <row r="25" spans="1:14" s="18" customFormat="1" x14ac:dyDescent="0.2">
      <c r="A25" s="18" t="s">
        <v>231</v>
      </c>
      <c r="B25" s="78">
        <v>48509.96</v>
      </c>
      <c r="C25" s="78">
        <v>49365.41</v>
      </c>
      <c r="D25" s="78">
        <v>48928.12</v>
      </c>
      <c r="E25" s="78">
        <v>46273.39</v>
      </c>
      <c r="F25" s="78">
        <v>24942</v>
      </c>
      <c r="G25" s="78">
        <v>52267.6</v>
      </c>
      <c r="H25" s="78">
        <v>45240.38</v>
      </c>
      <c r="I25" s="61">
        <v>44494.27</v>
      </c>
      <c r="J25" s="78">
        <v>46797.8</v>
      </c>
      <c r="K25" s="78">
        <v>48988.72</v>
      </c>
      <c r="L25" s="78"/>
      <c r="M25" s="61"/>
      <c r="N25" s="5">
        <f t="shared" si="0"/>
        <v>455807.65</v>
      </c>
    </row>
    <row r="26" spans="1:14" s="18" customFormat="1" x14ac:dyDescent="0.2">
      <c r="A26" s="18" t="s">
        <v>60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75">
        <v>0</v>
      </c>
      <c r="J26" s="80">
        <v>0</v>
      </c>
      <c r="K26" s="80">
        <v>0</v>
      </c>
      <c r="L26" s="80"/>
      <c r="M26" s="61"/>
      <c r="N26" s="5">
        <f t="shared" si="0"/>
        <v>0</v>
      </c>
    </row>
    <row r="27" spans="1:14" s="18" customFormat="1" x14ac:dyDescent="0.2">
      <c r="A27" s="18" t="s">
        <v>232</v>
      </c>
      <c r="B27" s="78">
        <v>982304.86</v>
      </c>
      <c r="C27" s="78">
        <v>1000936.8</v>
      </c>
      <c r="D27" s="78">
        <v>991067.81</v>
      </c>
      <c r="E27" s="78">
        <v>937015.42</v>
      </c>
      <c r="F27" s="78">
        <v>505064.3</v>
      </c>
      <c r="G27" s="78">
        <v>1070373.95</v>
      </c>
      <c r="H27" s="78">
        <v>916097.51</v>
      </c>
      <c r="I27" s="61">
        <v>900988.97</v>
      </c>
      <c r="J27" s="78">
        <v>947634.45</v>
      </c>
      <c r="K27" s="78">
        <v>992873.53</v>
      </c>
      <c r="L27" s="78"/>
      <c r="M27" s="61"/>
      <c r="N27" s="24">
        <f t="shared" si="0"/>
        <v>9244357.5999999996</v>
      </c>
    </row>
    <row r="28" spans="1:14" s="18" customFormat="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s="18" customFormat="1" x14ac:dyDescent="0.2">
      <c r="A29" s="52" t="s">
        <v>233</v>
      </c>
      <c r="B29" s="5">
        <f>SUM(B11:B27)</f>
        <v>26983058.119999997</v>
      </c>
      <c r="C29" s="5">
        <f t="shared" ref="C29:D29" si="1">SUM(C11:C27)</f>
        <v>27571631.290000003</v>
      </c>
      <c r="D29" s="5">
        <f t="shared" si="1"/>
        <v>27258241.989999995</v>
      </c>
      <c r="E29" s="5">
        <f t="shared" ref="E29:M29" si="2">SUM(E11:E28)</f>
        <v>25739749.240000006</v>
      </c>
      <c r="F29" s="5">
        <f t="shared" si="2"/>
        <v>13881604.880000003</v>
      </c>
      <c r="G29" s="5">
        <f t="shared" si="2"/>
        <v>29385300.970000003</v>
      </c>
      <c r="H29" s="5">
        <f t="shared" si="2"/>
        <v>25165499.869999997</v>
      </c>
      <c r="I29" s="5">
        <f>SUM(I11:I28)</f>
        <v>24750732.399999995</v>
      </c>
      <c r="J29" s="5">
        <f>SUM(J11:J28)</f>
        <v>26031268.169999998</v>
      </c>
      <c r="K29" s="5">
        <f>SUM(K11:K28)</f>
        <v>27272065.939999994</v>
      </c>
      <c r="L29" s="5">
        <f t="shared" si="2"/>
        <v>0</v>
      </c>
      <c r="M29" s="5">
        <f t="shared" si="2"/>
        <v>0</v>
      </c>
      <c r="N29" s="66">
        <f>SUM(N11:N28)</f>
        <v>254039152.86999995</v>
      </c>
    </row>
    <row r="30" spans="1:14" s="18" customForma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s="18" customFormat="1" ht="48" x14ac:dyDescent="0.2">
      <c r="A31" s="81" t="s">
        <v>243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</sheetData>
  <pageMargins left="0.25" right="0.25" top="0.75" bottom="0.75" header="0.3" footer="0.3"/>
  <pageSetup scale="5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52"/>
  <sheetViews>
    <sheetView workbookViewId="0">
      <selection sqref="A1:XFD1048576"/>
    </sheetView>
  </sheetViews>
  <sheetFormatPr defaultRowHeight="12" x14ac:dyDescent="0.2"/>
  <cols>
    <col min="1" max="1" width="14.42578125" style="18" bestFit="1" customWidth="1"/>
    <col min="2" max="2" width="15.85546875" style="18" bestFit="1" customWidth="1"/>
    <col min="3" max="5" width="16.140625" style="18" bestFit="1" customWidth="1"/>
    <col min="6" max="6" width="15.85546875" style="18" bestFit="1" customWidth="1"/>
    <col min="7" max="7" width="16.140625" style="18" bestFit="1" customWidth="1"/>
    <col min="8" max="8" width="15.85546875" style="18" bestFit="1" customWidth="1"/>
    <col min="9" max="10" width="16.140625" style="18" bestFit="1" customWidth="1"/>
    <col min="11" max="11" width="15.7109375" style="18" bestFit="1" customWidth="1"/>
    <col min="12" max="13" width="16.140625" style="18" bestFit="1" customWidth="1"/>
    <col min="14" max="14" width="17.85546875" style="18" bestFit="1" customWidth="1"/>
    <col min="15" max="256" width="9.140625" style="18"/>
    <col min="257" max="257" width="14.42578125" style="18" bestFit="1" customWidth="1"/>
    <col min="258" max="266" width="14" style="18" bestFit="1" customWidth="1"/>
    <col min="267" max="269" width="14.7109375" style="18" customWidth="1"/>
    <col min="270" max="270" width="15.5703125" style="18" bestFit="1" customWidth="1"/>
    <col min="271" max="512" width="9.140625" style="18"/>
    <col min="513" max="513" width="14.42578125" style="18" bestFit="1" customWidth="1"/>
    <col min="514" max="522" width="14" style="18" bestFit="1" customWidth="1"/>
    <col min="523" max="525" width="14.7109375" style="18" customWidth="1"/>
    <col min="526" max="526" width="15.5703125" style="18" bestFit="1" customWidth="1"/>
    <col min="527" max="768" width="9.140625" style="18"/>
    <col min="769" max="769" width="14.42578125" style="18" bestFit="1" customWidth="1"/>
    <col min="770" max="778" width="14" style="18" bestFit="1" customWidth="1"/>
    <col min="779" max="781" width="14.7109375" style="18" customWidth="1"/>
    <col min="782" max="782" width="15.5703125" style="18" bestFit="1" customWidth="1"/>
    <col min="783" max="1024" width="9.140625" style="18"/>
    <col min="1025" max="1025" width="14.42578125" style="18" bestFit="1" customWidth="1"/>
    <col min="1026" max="1034" width="14" style="18" bestFit="1" customWidth="1"/>
    <col min="1035" max="1037" width="14.7109375" style="18" customWidth="1"/>
    <col min="1038" max="1038" width="15.5703125" style="18" bestFit="1" customWidth="1"/>
    <col min="1039" max="1280" width="9.140625" style="18"/>
    <col min="1281" max="1281" width="14.42578125" style="18" bestFit="1" customWidth="1"/>
    <col min="1282" max="1290" width="14" style="18" bestFit="1" customWidth="1"/>
    <col min="1291" max="1293" width="14.7109375" style="18" customWidth="1"/>
    <col min="1294" max="1294" width="15.5703125" style="18" bestFit="1" customWidth="1"/>
    <col min="1295" max="1536" width="9.140625" style="18"/>
    <col min="1537" max="1537" width="14.42578125" style="18" bestFit="1" customWidth="1"/>
    <col min="1538" max="1546" width="14" style="18" bestFit="1" customWidth="1"/>
    <col min="1547" max="1549" width="14.7109375" style="18" customWidth="1"/>
    <col min="1550" max="1550" width="15.5703125" style="18" bestFit="1" customWidth="1"/>
    <col min="1551" max="1792" width="9.140625" style="18"/>
    <col min="1793" max="1793" width="14.42578125" style="18" bestFit="1" customWidth="1"/>
    <col min="1794" max="1802" width="14" style="18" bestFit="1" customWidth="1"/>
    <col min="1803" max="1805" width="14.7109375" style="18" customWidth="1"/>
    <col min="1806" max="1806" width="15.5703125" style="18" bestFit="1" customWidth="1"/>
    <col min="1807" max="2048" width="9.140625" style="18"/>
    <col min="2049" max="2049" width="14.42578125" style="18" bestFit="1" customWidth="1"/>
    <col min="2050" max="2058" width="14" style="18" bestFit="1" customWidth="1"/>
    <col min="2059" max="2061" width="14.7109375" style="18" customWidth="1"/>
    <col min="2062" max="2062" width="15.5703125" style="18" bestFit="1" customWidth="1"/>
    <col min="2063" max="2304" width="9.140625" style="18"/>
    <col min="2305" max="2305" width="14.42578125" style="18" bestFit="1" customWidth="1"/>
    <col min="2306" max="2314" width="14" style="18" bestFit="1" customWidth="1"/>
    <col min="2315" max="2317" width="14.7109375" style="18" customWidth="1"/>
    <col min="2318" max="2318" width="15.5703125" style="18" bestFit="1" customWidth="1"/>
    <col min="2319" max="2560" width="9.140625" style="18"/>
    <col min="2561" max="2561" width="14.42578125" style="18" bestFit="1" customWidth="1"/>
    <col min="2562" max="2570" width="14" style="18" bestFit="1" customWidth="1"/>
    <col min="2571" max="2573" width="14.7109375" style="18" customWidth="1"/>
    <col min="2574" max="2574" width="15.5703125" style="18" bestFit="1" customWidth="1"/>
    <col min="2575" max="2816" width="9.140625" style="18"/>
    <col min="2817" max="2817" width="14.42578125" style="18" bestFit="1" customWidth="1"/>
    <col min="2818" max="2826" width="14" style="18" bestFit="1" customWidth="1"/>
    <col min="2827" max="2829" width="14.7109375" style="18" customWidth="1"/>
    <col min="2830" max="2830" width="15.5703125" style="18" bestFit="1" customWidth="1"/>
    <col min="2831" max="3072" width="9.140625" style="18"/>
    <col min="3073" max="3073" width="14.42578125" style="18" bestFit="1" customWidth="1"/>
    <col min="3074" max="3082" width="14" style="18" bestFit="1" customWidth="1"/>
    <col min="3083" max="3085" width="14.7109375" style="18" customWidth="1"/>
    <col min="3086" max="3086" width="15.5703125" style="18" bestFit="1" customWidth="1"/>
    <col min="3087" max="3328" width="9.140625" style="18"/>
    <col min="3329" max="3329" width="14.42578125" style="18" bestFit="1" customWidth="1"/>
    <col min="3330" max="3338" width="14" style="18" bestFit="1" customWidth="1"/>
    <col min="3339" max="3341" width="14.7109375" style="18" customWidth="1"/>
    <col min="3342" max="3342" width="15.5703125" style="18" bestFit="1" customWidth="1"/>
    <col min="3343" max="3584" width="9.140625" style="18"/>
    <col min="3585" max="3585" width="14.42578125" style="18" bestFit="1" customWidth="1"/>
    <col min="3586" max="3594" width="14" style="18" bestFit="1" customWidth="1"/>
    <col min="3595" max="3597" width="14.7109375" style="18" customWidth="1"/>
    <col min="3598" max="3598" width="15.5703125" style="18" bestFit="1" customWidth="1"/>
    <col min="3599" max="3840" width="9.140625" style="18"/>
    <col min="3841" max="3841" width="14.42578125" style="18" bestFit="1" customWidth="1"/>
    <col min="3842" max="3850" width="14" style="18" bestFit="1" customWidth="1"/>
    <col min="3851" max="3853" width="14.7109375" style="18" customWidth="1"/>
    <col min="3854" max="3854" width="15.5703125" style="18" bestFit="1" customWidth="1"/>
    <col min="3855" max="4096" width="9.140625" style="18"/>
    <col min="4097" max="4097" width="14.42578125" style="18" bestFit="1" customWidth="1"/>
    <col min="4098" max="4106" width="14" style="18" bestFit="1" customWidth="1"/>
    <col min="4107" max="4109" width="14.7109375" style="18" customWidth="1"/>
    <col min="4110" max="4110" width="15.5703125" style="18" bestFit="1" customWidth="1"/>
    <col min="4111" max="4352" width="9.140625" style="18"/>
    <col min="4353" max="4353" width="14.42578125" style="18" bestFit="1" customWidth="1"/>
    <col min="4354" max="4362" width="14" style="18" bestFit="1" customWidth="1"/>
    <col min="4363" max="4365" width="14.7109375" style="18" customWidth="1"/>
    <col min="4366" max="4366" width="15.5703125" style="18" bestFit="1" customWidth="1"/>
    <col min="4367" max="4608" width="9.140625" style="18"/>
    <col min="4609" max="4609" width="14.42578125" style="18" bestFit="1" customWidth="1"/>
    <col min="4610" max="4618" width="14" style="18" bestFit="1" customWidth="1"/>
    <col min="4619" max="4621" width="14.7109375" style="18" customWidth="1"/>
    <col min="4622" max="4622" width="15.5703125" style="18" bestFit="1" customWidth="1"/>
    <col min="4623" max="4864" width="9.140625" style="18"/>
    <col min="4865" max="4865" width="14.42578125" style="18" bestFit="1" customWidth="1"/>
    <col min="4866" max="4874" width="14" style="18" bestFit="1" customWidth="1"/>
    <col min="4875" max="4877" width="14.7109375" style="18" customWidth="1"/>
    <col min="4878" max="4878" width="15.5703125" style="18" bestFit="1" customWidth="1"/>
    <col min="4879" max="5120" width="9.140625" style="18"/>
    <col min="5121" max="5121" width="14.42578125" style="18" bestFit="1" customWidth="1"/>
    <col min="5122" max="5130" width="14" style="18" bestFit="1" customWidth="1"/>
    <col min="5131" max="5133" width="14.7109375" style="18" customWidth="1"/>
    <col min="5134" max="5134" width="15.5703125" style="18" bestFit="1" customWidth="1"/>
    <col min="5135" max="5376" width="9.140625" style="18"/>
    <col min="5377" max="5377" width="14.42578125" style="18" bestFit="1" customWidth="1"/>
    <col min="5378" max="5386" width="14" style="18" bestFit="1" customWidth="1"/>
    <col min="5387" max="5389" width="14.7109375" style="18" customWidth="1"/>
    <col min="5390" max="5390" width="15.5703125" style="18" bestFit="1" customWidth="1"/>
    <col min="5391" max="5632" width="9.140625" style="18"/>
    <col min="5633" max="5633" width="14.42578125" style="18" bestFit="1" customWidth="1"/>
    <col min="5634" max="5642" width="14" style="18" bestFit="1" customWidth="1"/>
    <col min="5643" max="5645" width="14.7109375" style="18" customWidth="1"/>
    <col min="5646" max="5646" width="15.5703125" style="18" bestFit="1" customWidth="1"/>
    <col min="5647" max="5888" width="9.140625" style="18"/>
    <col min="5889" max="5889" width="14.42578125" style="18" bestFit="1" customWidth="1"/>
    <col min="5890" max="5898" width="14" style="18" bestFit="1" customWidth="1"/>
    <col min="5899" max="5901" width="14.7109375" style="18" customWidth="1"/>
    <col min="5902" max="5902" width="15.5703125" style="18" bestFit="1" customWidth="1"/>
    <col min="5903" max="6144" width="9.140625" style="18"/>
    <col min="6145" max="6145" width="14.42578125" style="18" bestFit="1" customWidth="1"/>
    <col min="6146" max="6154" width="14" style="18" bestFit="1" customWidth="1"/>
    <col min="6155" max="6157" width="14.7109375" style="18" customWidth="1"/>
    <col min="6158" max="6158" width="15.5703125" style="18" bestFit="1" customWidth="1"/>
    <col min="6159" max="6400" width="9.140625" style="18"/>
    <col min="6401" max="6401" width="14.42578125" style="18" bestFit="1" customWidth="1"/>
    <col min="6402" max="6410" width="14" style="18" bestFit="1" customWidth="1"/>
    <col min="6411" max="6413" width="14.7109375" style="18" customWidth="1"/>
    <col min="6414" max="6414" width="15.5703125" style="18" bestFit="1" customWidth="1"/>
    <col min="6415" max="6656" width="9.140625" style="18"/>
    <col min="6657" max="6657" width="14.42578125" style="18" bestFit="1" customWidth="1"/>
    <col min="6658" max="6666" width="14" style="18" bestFit="1" customWidth="1"/>
    <col min="6667" max="6669" width="14.7109375" style="18" customWidth="1"/>
    <col min="6670" max="6670" width="15.5703125" style="18" bestFit="1" customWidth="1"/>
    <col min="6671" max="6912" width="9.140625" style="18"/>
    <col min="6913" max="6913" width="14.42578125" style="18" bestFit="1" customWidth="1"/>
    <col min="6914" max="6922" width="14" style="18" bestFit="1" customWidth="1"/>
    <col min="6923" max="6925" width="14.7109375" style="18" customWidth="1"/>
    <col min="6926" max="6926" width="15.5703125" style="18" bestFit="1" customWidth="1"/>
    <col min="6927" max="7168" width="9.140625" style="18"/>
    <col min="7169" max="7169" width="14.42578125" style="18" bestFit="1" customWidth="1"/>
    <col min="7170" max="7178" width="14" style="18" bestFit="1" customWidth="1"/>
    <col min="7179" max="7181" width="14.7109375" style="18" customWidth="1"/>
    <col min="7182" max="7182" width="15.5703125" style="18" bestFit="1" customWidth="1"/>
    <col min="7183" max="7424" width="9.140625" style="18"/>
    <col min="7425" max="7425" width="14.42578125" style="18" bestFit="1" customWidth="1"/>
    <col min="7426" max="7434" width="14" style="18" bestFit="1" customWidth="1"/>
    <col min="7435" max="7437" width="14.7109375" style="18" customWidth="1"/>
    <col min="7438" max="7438" width="15.5703125" style="18" bestFit="1" customWidth="1"/>
    <col min="7439" max="7680" width="9.140625" style="18"/>
    <col min="7681" max="7681" width="14.42578125" style="18" bestFit="1" customWidth="1"/>
    <col min="7682" max="7690" width="14" style="18" bestFit="1" customWidth="1"/>
    <col min="7691" max="7693" width="14.7109375" style="18" customWidth="1"/>
    <col min="7694" max="7694" width="15.5703125" style="18" bestFit="1" customWidth="1"/>
    <col min="7695" max="7936" width="9.140625" style="18"/>
    <col min="7937" max="7937" width="14.42578125" style="18" bestFit="1" customWidth="1"/>
    <col min="7938" max="7946" width="14" style="18" bestFit="1" customWidth="1"/>
    <col min="7947" max="7949" width="14.7109375" style="18" customWidth="1"/>
    <col min="7950" max="7950" width="15.5703125" style="18" bestFit="1" customWidth="1"/>
    <col min="7951" max="8192" width="9.140625" style="18"/>
    <col min="8193" max="8193" width="14.42578125" style="18" bestFit="1" customWidth="1"/>
    <col min="8194" max="8202" width="14" style="18" bestFit="1" customWidth="1"/>
    <col min="8203" max="8205" width="14.7109375" style="18" customWidth="1"/>
    <col min="8206" max="8206" width="15.5703125" style="18" bestFit="1" customWidth="1"/>
    <col min="8207" max="8448" width="9.140625" style="18"/>
    <col min="8449" max="8449" width="14.42578125" style="18" bestFit="1" customWidth="1"/>
    <col min="8450" max="8458" width="14" style="18" bestFit="1" customWidth="1"/>
    <col min="8459" max="8461" width="14.7109375" style="18" customWidth="1"/>
    <col min="8462" max="8462" width="15.5703125" style="18" bestFit="1" customWidth="1"/>
    <col min="8463" max="8704" width="9.140625" style="18"/>
    <col min="8705" max="8705" width="14.42578125" style="18" bestFit="1" customWidth="1"/>
    <col min="8706" max="8714" width="14" style="18" bestFit="1" customWidth="1"/>
    <col min="8715" max="8717" width="14.7109375" style="18" customWidth="1"/>
    <col min="8718" max="8718" width="15.5703125" style="18" bestFit="1" customWidth="1"/>
    <col min="8719" max="8960" width="9.140625" style="18"/>
    <col min="8961" max="8961" width="14.42578125" style="18" bestFit="1" customWidth="1"/>
    <col min="8962" max="8970" width="14" style="18" bestFit="1" customWidth="1"/>
    <col min="8971" max="8973" width="14.7109375" style="18" customWidth="1"/>
    <col min="8974" max="8974" width="15.5703125" style="18" bestFit="1" customWidth="1"/>
    <col min="8975" max="9216" width="9.140625" style="18"/>
    <col min="9217" max="9217" width="14.42578125" style="18" bestFit="1" customWidth="1"/>
    <col min="9218" max="9226" width="14" style="18" bestFit="1" customWidth="1"/>
    <col min="9227" max="9229" width="14.7109375" style="18" customWidth="1"/>
    <col min="9230" max="9230" width="15.5703125" style="18" bestFit="1" customWidth="1"/>
    <col min="9231" max="9472" width="9.140625" style="18"/>
    <col min="9473" max="9473" width="14.42578125" style="18" bestFit="1" customWidth="1"/>
    <col min="9474" max="9482" width="14" style="18" bestFit="1" customWidth="1"/>
    <col min="9483" max="9485" width="14.7109375" style="18" customWidth="1"/>
    <col min="9486" max="9486" width="15.5703125" style="18" bestFit="1" customWidth="1"/>
    <col min="9487" max="9728" width="9.140625" style="18"/>
    <col min="9729" max="9729" width="14.42578125" style="18" bestFit="1" customWidth="1"/>
    <col min="9730" max="9738" width="14" style="18" bestFit="1" customWidth="1"/>
    <col min="9739" max="9741" width="14.7109375" style="18" customWidth="1"/>
    <col min="9742" max="9742" width="15.5703125" style="18" bestFit="1" customWidth="1"/>
    <col min="9743" max="9984" width="9.140625" style="18"/>
    <col min="9985" max="9985" width="14.42578125" style="18" bestFit="1" customWidth="1"/>
    <col min="9986" max="9994" width="14" style="18" bestFit="1" customWidth="1"/>
    <col min="9995" max="9997" width="14.7109375" style="18" customWidth="1"/>
    <col min="9998" max="9998" width="15.5703125" style="18" bestFit="1" customWidth="1"/>
    <col min="9999" max="10240" width="9.140625" style="18"/>
    <col min="10241" max="10241" width="14.42578125" style="18" bestFit="1" customWidth="1"/>
    <col min="10242" max="10250" width="14" style="18" bestFit="1" customWidth="1"/>
    <col min="10251" max="10253" width="14.7109375" style="18" customWidth="1"/>
    <col min="10254" max="10254" width="15.5703125" style="18" bestFit="1" customWidth="1"/>
    <col min="10255" max="10496" width="9.140625" style="18"/>
    <col min="10497" max="10497" width="14.42578125" style="18" bestFit="1" customWidth="1"/>
    <col min="10498" max="10506" width="14" style="18" bestFit="1" customWidth="1"/>
    <col min="10507" max="10509" width="14.7109375" style="18" customWidth="1"/>
    <col min="10510" max="10510" width="15.5703125" style="18" bestFit="1" customWidth="1"/>
    <col min="10511" max="10752" width="9.140625" style="18"/>
    <col min="10753" max="10753" width="14.42578125" style="18" bestFit="1" customWidth="1"/>
    <col min="10754" max="10762" width="14" style="18" bestFit="1" customWidth="1"/>
    <col min="10763" max="10765" width="14.7109375" style="18" customWidth="1"/>
    <col min="10766" max="10766" width="15.5703125" style="18" bestFit="1" customWidth="1"/>
    <col min="10767" max="11008" width="9.140625" style="18"/>
    <col min="11009" max="11009" width="14.42578125" style="18" bestFit="1" customWidth="1"/>
    <col min="11010" max="11018" width="14" style="18" bestFit="1" customWidth="1"/>
    <col min="11019" max="11021" width="14.7109375" style="18" customWidth="1"/>
    <col min="11022" max="11022" width="15.5703125" style="18" bestFit="1" customWidth="1"/>
    <col min="11023" max="11264" width="9.140625" style="18"/>
    <col min="11265" max="11265" width="14.42578125" style="18" bestFit="1" customWidth="1"/>
    <col min="11266" max="11274" width="14" style="18" bestFit="1" customWidth="1"/>
    <col min="11275" max="11277" width="14.7109375" style="18" customWidth="1"/>
    <col min="11278" max="11278" width="15.5703125" style="18" bestFit="1" customWidth="1"/>
    <col min="11279" max="11520" width="9.140625" style="18"/>
    <col min="11521" max="11521" width="14.42578125" style="18" bestFit="1" customWidth="1"/>
    <col min="11522" max="11530" width="14" style="18" bestFit="1" customWidth="1"/>
    <col min="11531" max="11533" width="14.7109375" style="18" customWidth="1"/>
    <col min="11534" max="11534" width="15.5703125" style="18" bestFit="1" customWidth="1"/>
    <col min="11535" max="11776" width="9.140625" style="18"/>
    <col min="11777" max="11777" width="14.42578125" style="18" bestFit="1" customWidth="1"/>
    <col min="11778" max="11786" width="14" style="18" bestFit="1" customWidth="1"/>
    <col min="11787" max="11789" width="14.7109375" style="18" customWidth="1"/>
    <col min="11790" max="11790" width="15.5703125" style="18" bestFit="1" customWidth="1"/>
    <col min="11791" max="12032" width="9.140625" style="18"/>
    <col min="12033" max="12033" width="14.42578125" style="18" bestFit="1" customWidth="1"/>
    <col min="12034" max="12042" width="14" style="18" bestFit="1" customWidth="1"/>
    <col min="12043" max="12045" width="14.7109375" style="18" customWidth="1"/>
    <col min="12046" max="12046" width="15.5703125" style="18" bestFit="1" customWidth="1"/>
    <col min="12047" max="12288" width="9.140625" style="18"/>
    <col min="12289" max="12289" width="14.42578125" style="18" bestFit="1" customWidth="1"/>
    <col min="12290" max="12298" width="14" style="18" bestFit="1" customWidth="1"/>
    <col min="12299" max="12301" width="14.7109375" style="18" customWidth="1"/>
    <col min="12302" max="12302" width="15.5703125" style="18" bestFit="1" customWidth="1"/>
    <col min="12303" max="12544" width="9.140625" style="18"/>
    <col min="12545" max="12545" width="14.42578125" style="18" bestFit="1" customWidth="1"/>
    <col min="12546" max="12554" width="14" style="18" bestFit="1" customWidth="1"/>
    <col min="12555" max="12557" width="14.7109375" style="18" customWidth="1"/>
    <col min="12558" max="12558" width="15.5703125" style="18" bestFit="1" customWidth="1"/>
    <col min="12559" max="12800" width="9.140625" style="18"/>
    <col min="12801" max="12801" width="14.42578125" style="18" bestFit="1" customWidth="1"/>
    <col min="12802" max="12810" width="14" style="18" bestFit="1" customWidth="1"/>
    <col min="12811" max="12813" width="14.7109375" style="18" customWidth="1"/>
    <col min="12814" max="12814" width="15.5703125" style="18" bestFit="1" customWidth="1"/>
    <col min="12815" max="13056" width="9.140625" style="18"/>
    <col min="13057" max="13057" width="14.42578125" style="18" bestFit="1" customWidth="1"/>
    <col min="13058" max="13066" width="14" style="18" bestFit="1" customWidth="1"/>
    <col min="13067" max="13069" width="14.7109375" style="18" customWidth="1"/>
    <col min="13070" max="13070" width="15.5703125" style="18" bestFit="1" customWidth="1"/>
    <col min="13071" max="13312" width="9.140625" style="18"/>
    <col min="13313" max="13313" width="14.42578125" style="18" bestFit="1" customWidth="1"/>
    <col min="13314" max="13322" width="14" style="18" bestFit="1" customWidth="1"/>
    <col min="13323" max="13325" width="14.7109375" style="18" customWidth="1"/>
    <col min="13326" max="13326" width="15.5703125" style="18" bestFit="1" customWidth="1"/>
    <col min="13327" max="13568" width="9.140625" style="18"/>
    <col min="13569" max="13569" width="14.42578125" style="18" bestFit="1" customWidth="1"/>
    <col min="13570" max="13578" width="14" style="18" bestFit="1" customWidth="1"/>
    <col min="13579" max="13581" width="14.7109375" style="18" customWidth="1"/>
    <col min="13582" max="13582" width="15.5703125" style="18" bestFit="1" customWidth="1"/>
    <col min="13583" max="13824" width="9.140625" style="18"/>
    <col min="13825" max="13825" width="14.42578125" style="18" bestFit="1" customWidth="1"/>
    <col min="13826" max="13834" width="14" style="18" bestFit="1" customWidth="1"/>
    <col min="13835" max="13837" width="14.7109375" style="18" customWidth="1"/>
    <col min="13838" max="13838" width="15.5703125" style="18" bestFit="1" customWidth="1"/>
    <col min="13839" max="14080" width="9.140625" style="18"/>
    <col min="14081" max="14081" width="14.42578125" style="18" bestFit="1" customWidth="1"/>
    <col min="14082" max="14090" width="14" style="18" bestFit="1" customWidth="1"/>
    <col min="14091" max="14093" width="14.7109375" style="18" customWidth="1"/>
    <col min="14094" max="14094" width="15.5703125" style="18" bestFit="1" customWidth="1"/>
    <col min="14095" max="14336" width="9.140625" style="18"/>
    <col min="14337" max="14337" width="14.42578125" style="18" bestFit="1" customWidth="1"/>
    <col min="14338" max="14346" width="14" style="18" bestFit="1" customWidth="1"/>
    <col min="14347" max="14349" width="14.7109375" style="18" customWidth="1"/>
    <col min="14350" max="14350" width="15.5703125" style="18" bestFit="1" customWidth="1"/>
    <col min="14351" max="14592" width="9.140625" style="18"/>
    <col min="14593" max="14593" width="14.42578125" style="18" bestFit="1" customWidth="1"/>
    <col min="14594" max="14602" width="14" style="18" bestFit="1" customWidth="1"/>
    <col min="14603" max="14605" width="14.7109375" style="18" customWidth="1"/>
    <col min="14606" max="14606" width="15.5703125" style="18" bestFit="1" customWidth="1"/>
    <col min="14607" max="14848" width="9.140625" style="18"/>
    <col min="14849" max="14849" width="14.42578125" style="18" bestFit="1" customWidth="1"/>
    <col min="14850" max="14858" width="14" style="18" bestFit="1" customWidth="1"/>
    <col min="14859" max="14861" width="14.7109375" style="18" customWidth="1"/>
    <col min="14862" max="14862" width="15.5703125" style="18" bestFit="1" customWidth="1"/>
    <col min="14863" max="15104" width="9.140625" style="18"/>
    <col min="15105" max="15105" width="14.42578125" style="18" bestFit="1" customWidth="1"/>
    <col min="15106" max="15114" width="14" style="18" bestFit="1" customWidth="1"/>
    <col min="15115" max="15117" width="14.7109375" style="18" customWidth="1"/>
    <col min="15118" max="15118" width="15.5703125" style="18" bestFit="1" customWidth="1"/>
    <col min="15119" max="15360" width="9.140625" style="18"/>
    <col min="15361" max="15361" width="14.42578125" style="18" bestFit="1" customWidth="1"/>
    <col min="15362" max="15370" width="14" style="18" bestFit="1" customWidth="1"/>
    <col min="15371" max="15373" width="14.7109375" style="18" customWidth="1"/>
    <col min="15374" max="15374" width="15.5703125" style="18" bestFit="1" customWidth="1"/>
    <col min="15375" max="15616" width="9.140625" style="18"/>
    <col min="15617" max="15617" width="14.42578125" style="18" bestFit="1" customWidth="1"/>
    <col min="15618" max="15626" width="14" style="18" bestFit="1" customWidth="1"/>
    <col min="15627" max="15629" width="14.7109375" style="18" customWidth="1"/>
    <col min="15630" max="15630" width="15.5703125" style="18" bestFit="1" customWidth="1"/>
    <col min="15631" max="15872" width="9.140625" style="18"/>
    <col min="15873" max="15873" width="14.42578125" style="18" bestFit="1" customWidth="1"/>
    <col min="15874" max="15882" width="14" style="18" bestFit="1" customWidth="1"/>
    <col min="15883" max="15885" width="14.7109375" style="18" customWidth="1"/>
    <col min="15886" max="15886" width="15.5703125" style="18" bestFit="1" customWidth="1"/>
    <col min="15887" max="16128" width="9.140625" style="18"/>
    <col min="16129" max="16129" width="14.42578125" style="18" bestFit="1" customWidth="1"/>
    <col min="16130" max="16138" width="14" style="18" bestFit="1" customWidth="1"/>
    <col min="16139" max="16141" width="14.7109375" style="18" customWidth="1"/>
    <col min="16142" max="16142" width="15.5703125" style="18" bestFit="1" customWidth="1"/>
    <col min="16143" max="16384" width="9.140625" style="18"/>
  </cols>
  <sheetData>
    <row r="1" spans="1:14" s="18" customFormat="1" x14ac:dyDescent="0.2">
      <c r="A1" s="82" t="s">
        <v>264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s="18" customFormat="1" x14ac:dyDescent="0.2"/>
    <row r="3" spans="1:14" s="18" customFormat="1" x14ac:dyDescent="0.2">
      <c r="A3" s="8" t="s">
        <v>2</v>
      </c>
      <c r="B3" s="19" t="s">
        <v>27</v>
      </c>
      <c r="C3" s="19" t="s">
        <v>28</v>
      </c>
      <c r="D3" s="19" t="s">
        <v>29</v>
      </c>
      <c r="E3" s="19" t="s">
        <v>30</v>
      </c>
      <c r="F3" s="19" t="s">
        <v>31</v>
      </c>
      <c r="G3" s="19" t="s">
        <v>32</v>
      </c>
      <c r="H3" s="19" t="s">
        <v>33</v>
      </c>
      <c r="I3" s="19" t="s">
        <v>34</v>
      </c>
      <c r="J3" s="19" t="s">
        <v>35</v>
      </c>
      <c r="K3" s="19" t="s">
        <v>36</v>
      </c>
      <c r="L3" s="19" t="s">
        <v>37</v>
      </c>
      <c r="M3" s="19" t="s">
        <v>38</v>
      </c>
      <c r="N3" s="19" t="s">
        <v>244</v>
      </c>
    </row>
    <row r="4" spans="1:14" s="18" customFormat="1" x14ac:dyDescent="0.2">
      <c r="A4" s="5"/>
    </row>
    <row r="5" spans="1:14" s="18" customFormat="1" x14ac:dyDescent="0.2">
      <c r="A5" s="18" t="s">
        <v>10</v>
      </c>
      <c r="B5" s="5">
        <v>2228089.46</v>
      </c>
      <c r="C5" s="5">
        <v>2212002.54</v>
      </c>
      <c r="D5" s="5">
        <v>2219196.3199999998</v>
      </c>
      <c r="E5" s="5">
        <v>2119634.7999999998</v>
      </c>
      <c r="F5" s="5">
        <v>831220.31</v>
      </c>
      <c r="G5" s="5">
        <v>2537930.73</v>
      </c>
      <c r="H5" s="5">
        <v>1929235.44</v>
      </c>
      <c r="I5" s="5">
        <v>1655636.08</v>
      </c>
      <c r="J5" s="5">
        <v>1824481.16</v>
      </c>
      <c r="K5" s="5">
        <v>2272469.7799999998</v>
      </c>
      <c r="L5" s="5"/>
      <c r="M5" s="83"/>
      <c r="N5" s="5">
        <f>SUM(B5:M5)</f>
        <v>19829896.620000001</v>
      </c>
    </row>
    <row r="6" spans="1:14" s="18" customFormat="1" x14ac:dyDescent="0.2">
      <c r="A6" s="18" t="s">
        <v>11</v>
      </c>
      <c r="B6" s="5">
        <v>481166.04</v>
      </c>
      <c r="C6" s="5">
        <v>479831.92</v>
      </c>
      <c r="D6" s="5">
        <v>482491.24</v>
      </c>
      <c r="E6" s="5">
        <v>459262.64</v>
      </c>
      <c r="F6" s="5">
        <v>234468.39</v>
      </c>
      <c r="G6" s="5">
        <v>444345.39</v>
      </c>
      <c r="H6" s="5">
        <v>515609.51</v>
      </c>
      <c r="I6" s="5">
        <v>472348.05</v>
      </c>
      <c r="J6" s="5">
        <v>515188.19</v>
      </c>
      <c r="K6" s="5">
        <v>520483.22</v>
      </c>
      <c r="L6" s="5"/>
      <c r="M6" s="83"/>
      <c r="N6" s="5">
        <f>SUM(B6:M6)</f>
        <v>4605194.59</v>
      </c>
    </row>
    <row r="7" spans="1:14" s="18" customFormat="1" x14ac:dyDescent="0.2">
      <c r="A7" s="18" t="s">
        <v>12</v>
      </c>
      <c r="B7" s="29">
        <v>74499687.959999993</v>
      </c>
      <c r="C7" s="29">
        <v>74427896.670000002</v>
      </c>
      <c r="D7" s="29">
        <v>76111723.579999998</v>
      </c>
      <c r="E7" s="29">
        <v>74740228.820000008</v>
      </c>
      <c r="F7" s="29">
        <v>35584285.609999999</v>
      </c>
      <c r="G7" s="29">
        <v>85150682.930000007</v>
      </c>
      <c r="H7" s="29">
        <v>69628507.670000002</v>
      </c>
      <c r="I7" s="29">
        <v>73682096.319999993</v>
      </c>
      <c r="J7" s="29">
        <v>80421963.549999997</v>
      </c>
      <c r="K7" s="29">
        <v>80427631.920000002</v>
      </c>
      <c r="L7" s="29"/>
      <c r="M7" s="84"/>
      <c r="N7" s="5">
        <f t="shared" ref="N7:N21" si="0">SUM(B7:M7)</f>
        <v>724674705.02999985</v>
      </c>
    </row>
    <row r="8" spans="1:14" s="18" customFormat="1" x14ac:dyDescent="0.2">
      <c r="A8" s="18" t="s">
        <v>13</v>
      </c>
      <c r="B8" s="5">
        <v>1496178.5</v>
      </c>
      <c r="C8" s="5">
        <v>1435284</v>
      </c>
      <c r="D8" s="5">
        <v>1419213.04</v>
      </c>
      <c r="E8" s="5">
        <v>1142982.42</v>
      </c>
      <c r="F8" s="5">
        <v>631884.28</v>
      </c>
      <c r="G8" s="5">
        <v>1176848.24</v>
      </c>
      <c r="H8" s="5">
        <v>1205346.06</v>
      </c>
      <c r="I8" s="5">
        <v>1353487.94</v>
      </c>
      <c r="J8" s="5">
        <v>1363438.6</v>
      </c>
      <c r="K8" s="5">
        <v>1310638.6100000001</v>
      </c>
      <c r="L8" s="5"/>
      <c r="M8" s="83"/>
      <c r="N8" s="5">
        <f t="shared" si="0"/>
        <v>12535301.689999999</v>
      </c>
    </row>
    <row r="9" spans="1:14" s="18" customFormat="1" x14ac:dyDescent="0.2">
      <c r="A9" s="18" t="s">
        <v>14</v>
      </c>
      <c r="B9" s="5">
        <v>2352776.7799999998</v>
      </c>
      <c r="C9" s="5">
        <v>2335292.67</v>
      </c>
      <c r="D9" s="5">
        <v>2162038.58</v>
      </c>
      <c r="E9" s="5">
        <v>2352937.25</v>
      </c>
      <c r="F9" s="5">
        <v>862886.48</v>
      </c>
      <c r="G9" s="5">
        <v>2132927.25</v>
      </c>
      <c r="H9" s="5">
        <v>1873238.32</v>
      </c>
      <c r="I9" s="5">
        <v>2428417.27</v>
      </c>
      <c r="J9" s="5">
        <v>2305532.9300000002</v>
      </c>
      <c r="K9" s="5">
        <v>2216995.8199999998</v>
      </c>
      <c r="L9" s="5"/>
      <c r="M9" s="83"/>
      <c r="N9" s="5">
        <f t="shared" si="0"/>
        <v>21023043.350000001</v>
      </c>
    </row>
    <row r="10" spans="1:14" s="18" customFormat="1" x14ac:dyDescent="0.2">
      <c r="A10" s="18" t="s">
        <v>15</v>
      </c>
      <c r="B10" s="5">
        <v>31541.279999999999</v>
      </c>
      <c r="C10" s="5">
        <v>27953.07</v>
      </c>
      <c r="D10" s="5">
        <v>40771.68</v>
      </c>
      <c r="E10" s="5">
        <v>37859.1</v>
      </c>
      <c r="F10" s="5">
        <v>20587.57</v>
      </c>
      <c r="G10" s="5">
        <v>36670.67</v>
      </c>
      <c r="H10" s="5">
        <v>34235.9</v>
      </c>
      <c r="I10" s="5">
        <v>25382.639999999999</v>
      </c>
      <c r="J10" s="5">
        <v>8258.5499999999993</v>
      </c>
      <c r="K10" s="5">
        <v>30519.93</v>
      </c>
      <c r="L10" s="5"/>
      <c r="M10" s="83"/>
      <c r="N10" s="5">
        <f t="shared" si="0"/>
        <v>293780.38999999996</v>
      </c>
    </row>
    <row r="11" spans="1:14" s="18" customFormat="1" x14ac:dyDescent="0.2">
      <c r="A11" s="18" t="s">
        <v>16</v>
      </c>
      <c r="B11" s="5">
        <v>613350.86</v>
      </c>
      <c r="C11" s="5">
        <v>548665.42000000004</v>
      </c>
      <c r="D11" s="5">
        <v>517039.25</v>
      </c>
      <c r="E11" s="5">
        <v>573179.86</v>
      </c>
      <c r="F11" s="5">
        <v>112350.25</v>
      </c>
      <c r="G11" s="5">
        <v>540978.99</v>
      </c>
      <c r="H11" s="5">
        <v>479149.17</v>
      </c>
      <c r="I11" s="5">
        <v>651100.61</v>
      </c>
      <c r="J11" s="5">
        <v>493801.6</v>
      </c>
      <c r="K11" s="5">
        <v>584099.21</v>
      </c>
      <c r="L11" s="5"/>
      <c r="M11" s="83"/>
      <c r="N11" s="5">
        <f t="shared" si="0"/>
        <v>5113715.22</v>
      </c>
    </row>
    <row r="12" spans="1:14" s="18" customFormat="1" x14ac:dyDescent="0.2">
      <c r="A12" s="18" t="s">
        <v>17</v>
      </c>
      <c r="B12" s="5">
        <v>976611.11</v>
      </c>
      <c r="C12" s="5">
        <v>1069188.18</v>
      </c>
      <c r="D12" s="5">
        <v>894385.33</v>
      </c>
      <c r="E12" s="5">
        <v>943972.60000000009</v>
      </c>
      <c r="F12" s="5">
        <v>371282.14</v>
      </c>
      <c r="G12" s="5">
        <v>863123.97</v>
      </c>
      <c r="H12" s="5">
        <v>797468.2</v>
      </c>
      <c r="I12" s="5">
        <v>903210.4</v>
      </c>
      <c r="J12" s="5">
        <v>890447.94</v>
      </c>
      <c r="K12" s="5">
        <v>881918.69</v>
      </c>
      <c r="L12" s="5"/>
      <c r="M12" s="83"/>
      <c r="N12" s="5">
        <f t="shared" si="0"/>
        <v>8591608.5600000005</v>
      </c>
    </row>
    <row r="13" spans="1:14" s="18" customFormat="1" x14ac:dyDescent="0.2">
      <c r="A13" s="18" t="s">
        <v>18</v>
      </c>
      <c r="B13" s="5">
        <v>396944.72</v>
      </c>
      <c r="C13" s="5">
        <v>381458.07</v>
      </c>
      <c r="D13" s="5">
        <v>318752.31</v>
      </c>
      <c r="E13" s="5">
        <v>354860.07</v>
      </c>
      <c r="F13" s="5">
        <v>91010.25</v>
      </c>
      <c r="G13" s="5">
        <v>333823.96000000002</v>
      </c>
      <c r="H13" s="5">
        <v>325619.95</v>
      </c>
      <c r="I13" s="5">
        <v>438633.52</v>
      </c>
      <c r="J13" s="5">
        <v>414760.13</v>
      </c>
      <c r="K13" s="5">
        <v>449202.84</v>
      </c>
      <c r="L13" s="5"/>
      <c r="M13" s="83"/>
      <c r="N13" s="5">
        <f t="shared" si="0"/>
        <v>3505065.82</v>
      </c>
    </row>
    <row r="14" spans="1:14" s="18" customFormat="1" x14ac:dyDescent="0.2">
      <c r="A14" s="18" t="s">
        <v>19</v>
      </c>
      <c r="B14" s="5">
        <v>45299.82</v>
      </c>
      <c r="C14" s="5">
        <v>52389.96</v>
      </c>
      <c r="D14" s="5">
        <v>43512.97</v>
      </c>
      <c r="E14" s="5">
        <v>35233.67</v>
      </c>
      <c r="F14" s="5">
        <v>19938.79</v>
      </c>
      <c r="G14" s="5">
        <v>43151.08</v>
      </c>
      <c r="H14" s="5">
        <v>49733.43</v>
      </c>
      <c r="I14" s="5">
        <v>63638.559999999998</v>
      </c>
      <c r="J14" s="5">
        <v>58914.55</v>
      </c>
      <c r="K14" s="5">
        <v>63138.01</v>
      </c>
      <c r="L14" s="5"/>
      <c r="M14" s="83"/>
      <c r="N14" s="5">
        <f t="shared" si="0"/>
        <v>474950.83999999997</v>
      </c>
    </row>
    <row r="15" spans="1:14" s="18" customFormat="1" x14ac:dyDescent="0.2">
      <c r="A15" s="18" t="s">
        <v>20</v>
      </c>
      <c r="B15" s="5">
        <v>928695.36</v>
      </c>
      <c r="C15" s="5">
        <v>1113953.96</v>
      </c>
      <c r="D15" s="5">
        <v>1049319.93</v>
      </c>
      <c r="E15" s="5">
        <v>931143.9</v>
      </c>
      <c r="F15" s="5">
        <v>406213.84</v>
      </c>
      <c r="G15" s="5">
        <v>1006040.38</v>
      </c>
      <c r="H15" s="5">
        <v>929964.39</v>
      </c>
      <c r="I15" s="5">
        <v>1023818.63</v>
      </c>
      <c r="J15" s="5">
        <v>1144002.8999999999</v>
      </c>
      <c r="K15" s="5">
        <v>1163497.74</v>
      </c>
      <c r="L15" s="5"/>
      <c r="M15" s="83"/>
      <c r="N15" s="5">
        <f t="shared" si="0"/>
        <v>9696651.0299999993</v>
      </c>
    </row>
    <row r="16" spans="1:14" s="18" customFormat="1" x14ac:dyDescent="0.2">
      <c r="A16" s="18" t="s">
        <v>21</v>
      </c>
      <c r="B16" s="5">
        <v>56165.18</v>
      </c>
      <c r="C16" s="5">
        <v>72538.399999999994</v>
      </c>
      <c r="D16" s="5">
        <v>60256.65</v>
      </c>
      <c r="E16" s="5">
        <v>50875.49</v>
      </c>
      <c r="F16" s="5">
        <v>19079.560000000001</v>
      </c>
      <c r="G16" s="5">
        <v>46098.69</v>
      </c>
      <c r="H16" s="5">
        <v>54077.38</v>
      </c>
      <c r="I16" s="5">
        <v>48588.29</v>
      </c>
      <c r="J16" s="5">
        <v>52782.9</v>
      </c>
      <c r="K16" s="5">
        <v>48624.75</v>
      </c>
      <c r="L16" s="5"/>
      <c r="M16" s="83"/>
      <c r="N16" s="5">
        <f t="shared" si="0"/>
        <v>509087.29</v>
      </c>
    </row>
    <row r="17" spans="1:14" s="18" customFormat="1" x14ac:dyDescent="0.2">
      <c r="A17" s="18" t="s">
        <v>22</v>
      </c>
      <c r="B17" s="5">
        <v>1149372.31</v>
      </c>
      <c r="C17" s="5">
        <v>1184819.6000000001</v>
      </c>
      <c r="D17" s="5">
        <v>1111100.75</v>
      </c>
      <c r="E17" s="5">
        <v>1018195.4400000001</v>
      </c>
      <c r="F17" s="5">
        <v>500078.74</v>
      </c>
      <c r="G17" s="5">
        <v>1090521.52</v>
      </c>
      <c r="H17" s="5">
        <v>985240.88</v>
      </c>
      <c r="I17" s="5">
        <v>1215875.6499999999</v>
      </c>
      <c r="J17" s="5">
        <v>1274999.06</v>
      </c>
      <c r="K17" s="5">
        <v>1123203.4099999999</v>
      </c>
      <c r="L17" s="5"/>
      <c r="M17" s="83"/>
      <c r="N17" s="5">
        <f t="shared" si="0"/>
        <v>10653407.360000001</v>
      </c>
    </row>
    <row r="18" spans="1:14" s="18" customFormat="1" x14ac:dyDescent="0.2">
      <c r="A18" s="18" t="s">
        <v>23</v>
      </c>
      <c r="B18" s="5">
        <v>151997.46</v>
      </c>
      <c r="C18" s="5">
        <v>272417.27</v>
      </c>
      <c r="D18" s="5">
        <v>246658.68</v>
      </c>
      <c r="E18" s="5">
        <v>229523.44</v>
      </c>
      <c r="F18" s="5">
        <v>66407.42</v>
      </c>
      <c r="G18" s="5">
        <v>186143.46</v>
      </c>
      <c r="H18" s="5">
        <v>302331.34999999998</v>
      </c>
      <c r="I18" s="5">
        <v>251163.9</v>
      </c>
      <c r="J18" s="5">
        <v>272537.75</v>
      </c>
      <c r="K18" s="5">
        <v>307111.88</v>
      </c>
      <c r="L18" s="5"/>
      <c r="M18" s="83"/>
      <c r="N18" s="5">
        <f t="shared" si="0"/>
        <v>2286292.61</v>
      </c>
    </row>
    <row r="19" spans="1:14" s="18" customFormat="1" x14ac:dyDescent="0.2">
      <c r="A19" s="18" t="s">
        <v>24</v>
      </c>
      <c r="B19" s="5">
        <v>376050.68</v>
      </c>
      <c r="C19" s="5">
        <v>460344.7</v>
      </c>
      <c r="D19" s="5">
        <v>428864.02</v>
      </c>
      <c r="E19" s="5">
        <v>418594.6</v>
      </c>
      <c r="F19" s="5">
        <v>228834.9</v>
      </c>
      <c r="G19" s="5">
        <v>435898.79</v>
      </c>
      <c r="H19" s="5">
        <v>366883.54</v>
      </c>
      <c r="I19" s="5">
        <v>547735.75</v>
      </c>
      <c r="J19" s="5">
        <v>537565.59</v>
      </c>
      <c r="K19" s="5">
        <v>561897.05000000005</v>
      </c>
      <c r="L19" s="5"/>
      <c r="M19" s="83"/>
      <c r="N19" s="5">
        <f t="shared" si="0"/>
        <v>4362669.62</v>
      </c>
    </row>
    <row r="20" spans="1:14" s="18" customFormat="1" x14ac:dyDescent="0.2">
      <c r="A20" s="18" t="s">
        <v>25</v>
      </c>
      <c r="B20" s="29">
        <v>15132935.619999999</v>
      </c>
      <c r="C20" s="29">
        <v>15512375.279999999</v>
      </c>
      <c r="D20" s="29">
        <v>15212694.5</v>
      </c>
      <c r="E20" s="29">
        <v>14064336.920000002</v>
      </c>
      <c r="F20" s="29">
        <v>5934307.1900000004</v>
      </c>
      <c r="G20" s="29">
        <v>15349372.66</v>
      </c>
      <c r="H20" s="29">
        <v>13243727.220000001</v>
      </c>
      <c r="I20" s="29">
        <v>14161139.470000001</v>
      </c>
      <c r="J20" s="29">
        <v>13779790.310000001</v>
      </c>
      <c r="K20" s="29">
        <v>14661641.689999999</v>
      </c>
      <c r="L20" s="29"/>
      <c r="M20" s="84"/>
      <c r="N20" s="5">
        <f t="shared" si="0"/>
        <v>137052320.86000001</v>
      </c>
    </row>
    <row r="21" spans="1:14" s="18" customFormat="1" ht="12.75" thickBot="1" x14ac:dyDescent="0.25">
      <c r="A21" s="18" t="s">
        <v>26</v>
      </c>
      <c r="B21" s="85">
        <v>884557.2</v>
      </c>
      <c r="C21" s="85">
        <v>424765.28</v>
      </c>
      <c r="D21" s="85">
        <v>488543.7</v>
      </c>
      <c r="E21" s="85">
        <v>552666.82000000007</v>
      </c>
      <c r="F21" s="85">
        <v>163205.22</v>
      </c>
      <c r="G21" s="85">
        <v>374632.9</v>
      </c>
      <c r="H21" s="85">
        <v>309144.96999999997</v>
      </c>
      <c r="I21" s="85">
        <v>336497.77</v>
      </c>
      <c r="J21" s="85">
        <v>401272.79</v>
      </c>
      <c r="K21" s="85">
        <v>460896.64</v>
      </c>
      <c r="L21" s="85"/>
      <c r="M21" s="85"/>
      <c r="N21" s="85">
        <f t="shared" si="0"/>
        <v>4396183.29</v>
      </c>
    </row>
    <row r="22" spans="1:14" s="18" customFormat="1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s="18" customFormat="1" x14ac:dyDescent="0.2">
      <c r="A23" s="18" t="s">
        <v>9</v>
      </c>
      <c r="B23" s="5">
        <f>SUM(B5:B21)</f>
        <v>101801420.34</v>
      </c>
      <c r="C23" s="5">
        <f t="shared" ref="C23:M23" si="1">SUM(C5:C21)</f>
        <v>102011176.98999998</v>
      </c>
      <c r="D23" s="5">
        <f t="shared" si="1"/>
        <v>102806562.53000003</v>
      </c>
      <c r="E23" s="5">
        <f t="shared" si="1"/>
        <v>100025487.83999997</v>
      </c>
      <c r="F23" s="5">
        <f t="shared" si="1"/>
        <v>46078040.940000005</v>
      </c>
      <c r="G23" s="5">
        <f t="shared" si="1"/>
        <v>111749191.60999998</v>
      </c>
      <c r="H23" s="5">
        <f t="shared" si="1"/>
        <v>93029513.38000001</v>
      </c>
      <c r="I23" s="5">
        <f>SUM(I5:I21)</f>
        <v>99258770.849999994</v>
      </c>
      <c r="J23" s="5">
        <f t="shared" si="1"/>
        <v>105759738.5</v>
      </c>
      <c r="K23" s="5">
        <f t="shared" si="1"/>
        <v>107083971.18999998</v>
      </c>
      <c r="L23" s="5">
        <f t="shared" si="1"/>
        <v>0</v>
      </c>
      <c r="M23" s="5">
        <f t="shared" si="1"/>
        <v>0</v>
      </c>
      <c r="N23" s="5">
        <f>SUM(N5:N21)</f>
        <v>969603874.16999996</v>
      </c>
    </row>
    <row r="24" spans="1:14" s="18" customFormat="1" x14ac:dyDescent="0.2">
      <c r="A24" s="18" t="s">
        <v>245</v>
      </c>
      <c r="B24" s="5">
        <v>22269099.52</v>
      </c>
      <c r="C24" s="5">
        <v>21896807.809999999</v>
      </c>
      <c r="D24" s="5">
        <v>23663237.359999999</v>
      </c>
      <c r="E24" s="5">
        <v>23416549.389999997</v>
      </c>
      <c r="F24" s="5">
        <v>13809621.27</v>
      </c>
      <c r="G24" s="5">
        <v>27552596.02</v>
      </c>
      <c r="H24" s="5">
        <v>26011109.850000001</v>
      </c>
      <c r="I24" s="5">
        <v>18957308.82</v>
      </c>
      <c r="J24" s="5">
        <v>21975026.579999998</v>
      </c>
      <c r="K24" s="5">
        <v>20470429.690000001</v>
      </c>
      <c r="L24" s="5"/>
      <c r="M24" s="5"/>
      <c r="N24" s="5">
        <f>SUM(B24:M24)</f>
        <v>220021786.31</v>
      </c>
    </row>
    <row r="25" spans="1:14" s="18" customForma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s="18" customFormat="1" x14ac:dyDescent="0.2">
      <c r="A26" s="55" t="s">
        <v>249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s="18" customFormat="1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s="18" customFormat="1" x14ac:dyDescent="0.2"/>
    <row r="35" spans="8:9" s="18" customFormat="1" x14ac:dyDescent="0.2">
      <c r="H35" s="1"/>
      <c r="I35" s="1"/>
    </row>
    <row r="36" spans="8:9" s="18" customFormat="1" x14ac:dyDescent="0.2">
      <c r="H36" s="1"/>
      <c r="I36" s="1"/>
    </row>
    <row r="37" spans="8:9" s="18" customFormat="1" x14ac:dyDescent="0.2">
      <c r="H37" s="1"/>
      <c r="I37" s="1"/>
    </row>
    <row r="38" spans="8:9" s="18" customFormat="1" x14ac:dyDescent="0.2">
      <c r="H38" s="1"/>
      <c r="I38" s="1"/>
    </row>
    <row r="39" spans="8:9" s="18" customFormat="1" x14ac:dyDescent="0.2">
      <c r="H39" s="1"/>
      <c r="I39" s="1"/>
    </row>
    <row r="40" spans="8:9" s="18" customFormat="1" x14ac:dyDescent="0.2">
      <c r="H40" s="1"/>
      <c r="I40" s="1"/>
    </row>
    <row r="41" spans="8:9" s="18" customFormat="1" x14ac:dyDescent="0.2">
      <c r="H41" s="1"/>
      <c r="I41" s="1"/>
    </row>
    <row r="42" spans="8:9" s="18" customFormat="1" x14ac:dyDescent="0.2">
      <c r="H42" s="1"/>
      <c r="I42" s="1"/>
    </row>
    <row r="43" spans="8:9" s="18" customFormat="1" x14ac:dyDescent="0.2">
      <c r="H43" s="1"/>
      <c r="I43" s="1"/>
    </row>
    <row r="44" spans="8:9" s="18" customFormat="1" x14ac:dyDescent="0.2">
      <c r="H44" s="1"/>
      <c r="I44" s="1"/>
    </row>
    <row r="45" spans="8:9" s="18" customFormat="1" x14ac:dyDescent="0.2">
      <c r="H45" s="1"/>
      <c r="I45" s="1"/>
    </row>
    <row r="46" spans="8:9" s="18" customFormat="1" x14ac:dyDescent="0.2">
      <c r="H46" s="1"/>
      <c r="I46" s="1"/>
    </row>
    <row r="47" spans="8:9" s="18" customFormat="1" x14ac:dyDescent="0.2">
      <c r="H47" s="1"/>
      <c r="I47" s="1"/>
    </row>
    <row r="48" spans="8:9" s="18" customFormat="1" x14ac:dyDescent="0.2">
      <c r="H48" s="1"/>
      <c r="I48" s="1"/>
    </row>
    <row r="49" spans="8:9" s="18" customFormat="1" x14ac:dyDescent="0.2">
      <c r="H49" s="1"/>
      <c r="I49" s="1"/>
    </row>
    <row r="50" spans="8:9" s="18" customFormat="1" x14ac:dyDescent="0.2">
      <c r="H50" s="1"/>
      <c r="I50" s="1"/>
    </row>
    <row r="51" spans="8:9" s="18" customFormat="1" x14ac:dyDescent="0.2">
      <c r="H51" s="1"/>
      <c r="I51" s="1"/>
    </row>
    <row r="52" spans="8:9" s="18" customFormat="1" x14ac:dyDescent="0.2">
      <c r="H52" s="1"/>
      <c r="I52" s="1"/>
    </row>
  </sheetData>
  <mergeCells count="1">
    <mergeCell ref="A1:N1"/>
  </mergeCells>
  <printOptions horizontalCentered="1"/>
  <pageMargins left="0" right="0" top="0.5" bottom="0.5" header="0.5" footer="0.5"/>
  <pageSetup paperSize="5" scale="7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3"/>
  <sheetViews>
    <sheetView workbookViewId="0">
      <selection sqref="A1:XFD1048576"/>
    </sheetView>
  </sheetViews>
  <sheetFormatPr defaultRowHeight="12" x14ac:dyDescent="0.2"/>
  <cols>
    <col min="1" max="1" width="13.42578125" style="18" customWidth="1"/>
    <col min="2" max="13" width="15" style="18" bestFit="1" customWidth="1"/>
    <col min="14" max="14" width="22.42578125" style="18" bestFit="1" customWidth="1"/>
    <col min="15" max="256" width="9.140625" style="18"/>
    <col min="257" max="257" width="13.42578125" style="18" customWidth="1"/>
    <col min="258" max="262" width="13.85546875" style="18" bestFit="1" customWidth="1"/>
    <col min="263" max="263" width="14" style="18" bestFit="1" customWidth="1"/>
    <col min="264" max="265" width="13.85546875" style="18" bestFit="1" customWidth="1"/>
    <col min="266" max="269" width="14" style="18" bestFit="1" customWidth="1"/>
    <col min="270" max="270" width="13.5703125" style="18" customWidth="1"/>
    <col min="271" max="512" width="9.140625" style="18"/>
    <col min="513" max="513" width="13.42578125" style="18" customWidth="1"/>
    <col min="514" max="518" width="13.85546875" style="18" bestFit="1" customWidth="1"/>
    <col min="519" max="519" width="14" style="18" bestFit="1" customWidth="1"/>
    <col min="520" max="521" width="13.85546875" style="18" bestFit="1" customWidth="1"/>
    <col min="522" max="525" width="14" style="18" bestFit="1" customWidth="1"/>
    <col min="526" max="526" width="13.5703125" style="18" customWidth="1"/>
    <col min="527" max="768" width="9.140625" style="18"/>
    <col min="769" max="769" width="13.42578125" style="18" customWidth="1"/>
    <col min="770" max="774" width="13.85546875" style="18" bestFit="1" customWidth="1"/>
    <col min="775" max="775" width="14" style="18" bestFit="1" customWidth="1"/>
    <col min="776" max="777" width="13.85546875" style="18" bestFit="1" customWidth="1"/>
    <col min="778" max="781" width="14" style="18" bestFit="1" customWidth="1"/>
    <col min="782" max="782" width="13.5703125" style="18" customWidth="1"/>
    <col min="783" max="1024" width="9.140625" style="18"/>
    <col min="1025" max="1025" width="13.42578125" style="18" customWidth="1"/>
    <col min="1026" max="1030" width="13.85546875" style="18" bestFit="1" customWidth="1"/>
    <col min="1031" max="1031" width="14" style="18" bestFit="1" customWidth="1"/>
    <col min="1032" max="1033" width="13.85546875" style="18" bestFit="1" customWidth="1"/>
    <col min="1034" max="1037" width="14" style="18" bestFit="1" customWidth="1"/>
    <col min="1038" max="1038" width="13.5703125" style="18" customWidth="1"/>
    <col min="1039" max="1280" width="9.140625" style="18"/>
    <col min="1281" max="1281" width="13.42578125" style="18" customWidth="1"/>
    <col min="1282" max="1286" width="13.85546875" style="18" bestFit="1" customWidth="1"/>
    <col min="1287" max="1287" width="14" style="18" bestFit="1" customWidth="1"/>
    <col min="1288" max="1289" width="13.85546875" style="18" bestFit="1" customWidth="1"/>
    <col min="1290" max="1293" width="14" style="18" bestFit="1" customWidth="1"/>
    <col min="1294" max="1294" width="13.5703125" style="18" customWidth="1"/>
    <col min="1295" max="1536" width="9.140625" style="18"/>
    <col min="1537" max="1537" width="13.42578125" style="18" customWidth="1"/>
    <col min="1538" max="1542" width="13.85546875" style="18" bestFit="1" customWidth="1"/>
    <col min="1543" max="1543" width="14" style="18" bestFit="1" customWidth="1"/>
    <col min="1544" max="1545" width="13.85546875" style="18" bestFit="1" customWidth="1"/>
    <col min="1546" max="1549" width="14" style="18" bestFit="1" customWidth="1"/>
    <col min="1550" max="1550" width="13.5703125" style="18" customWidth="1"/>
    <col min="1551" max="1792" width="9.140625" style="18"/>
    <col min="1793" max="1793" width="13.42578125" style="18" customWidth="1"/>
    <col min="1794" max="1798" width="13.85546875" style="18" bestFit="1" customWidth="1"/>
    <col min="1799" max="1799" width="14" style="18" bestFit="1" customWidth="1"/>
    <col min="1800" max="1801" width="13.85546875" style="18" bestFit="1" customWidth="1"/>
    <col min="1802" max="1805" width="14" style="18" bestFit="1" customWidth="1"/>
    <col min="1806" max="1806" width="13.5703125" style="18" customWidth="1"/>
    <col min="1807" max="2048" width="9.140625" style="18"/>
    <col min="2049" max="2049" width="13.42578125" style="18" customWidth="1"/>
    <col min="2050" max="2054" width="13.85546875" style="18" bestFit="1" customWidth="1"/>
    <col min="2055" max="2055" width="14" style="18" bestFit="1" customWidth="1"/>
    <col min="2056" max="2057" width="13.85546875" style="18" bestFit="1" customWidth="1"/>
    <col min="2058" max="2061" width="14" style="18" bestFit="1" customWidth="1"/>
    <col min="2062" max="2062" width="13.5703125" style="18" customWidth="1"/>
    <col min="2063" max="2304" width="9.140625" style="18"/>
    <col min="2305" max="2305" width="13.42578125" style="18" customWidth="1"/>
    <col min="2306" max="2310" width="13.85546875" style="18" bestFit="1" customWidth="1"/>
    <col min="2311" max="2311" width="14" style="18" bestFit="1" customWidth="1"/>
    <col min="2312" max="2313" width="13.85546875" style="18" bestFit="1" customWidth="1"/>
    <col min="2314" max="2317" width="14" style="18" bestFit="1" customWidth="1"/>
    <col min="2318" max="2318" width="13.5703125" style="18" customWidth="1"/>
    <col min="2319" max="2560" width="9.140625" style="18"/>
    <col min="2561" max="2561" width="13.42578125" style="18" customWidth="1"/>
    <col min="2562" max="2566" width="13.85546875" style="18" bestFit="1" customWidth="1"/>
    <col min="2567" max="2567" width="14" style="18" bestFit="1" customWidth="1"/>
    <col min="2568" max="2569" width="13.85546875" style="18" bestFit="1" customWidth="1"/>
    <col min="2570" max="2573" width="14" style="18" bestFit="1" customWidth="1"/>
    <col min="2574" max="2574" width="13.5703125" style="18" customWidth="1"/>
    <col min="2575" max="2816" width="9.140625" style="18"/>
    <col min="2817" max="2817" width="13.42578125" style="18" customWidth="1"/>
    <col min="2818" max="2822" width="13.85546875" style="18" bestFit="1" customWidth="1"/>
    <col min="2823" max="2823" width="14" style="18" bestFit="1" customWidth="1"/>
    <col min="2824" max="2825" width="13.85546875" style="18" bestFit="1" customWidth="1"/>
    <col min="2826" max="2829" width="14" style="18" bestFit="1" customWidth="1"/>
    <col min="2830" max="2830" width="13.5703125" style="18" customWidth="1"/>
    <col min="2831" max="3072" width="9.140625" style="18"/>
    <col min="3073" max="3073" width="13.42578125" style="18" customWidth="1"/>
    <col min="3074" max="3078" width="13.85546875" style="18" bestFit="1" customWidth="1"/>
    <col min="3079" max="3079" width="14" style="18" bestFit="1" customWidth="1"/>
    <col min="3080" max="3081" width="13.85546875" style="18" bestFit="1" customWidth="1"/>
    <col min="3082" max="3085" width="14" style="18" bestFit="1" customWidth="1"/>
    <col min="3086" max="3086" width="13.5703125" style="18" customWidth="1"/>
    <col min="3087" max="3328" width="9.140625" style="18"/>
    <col min="3329" max="3329" width="13.42578125" style="18" customWidth="1"/>
    <col min="3330" max="3334" width="13.85546875" style="18" bestFit="1" customWidth="1"/>
    <col min="3335" max="3335" width="14" style="18" bestFit="1" customWidth="1"/>
    <col min="3336" max="3337" width="13.85546875" style="18" bestFit="1" customWidth="1"/>
    <col min="3338" max="3341" width="14" style="18" bestFit="1" customWidth="1"/>
    <col min="3342" max="3342" width="13.5703125" style="18" customWidth="1"/>
    <col min="3343" max="3584" width="9.140625" style="18"/>
    <col min="3585" max="3585" width="13.42578125" style="18" customWidth="1"/>
    <col min="3586" max="3590" width="13.85546875" style="18" bestFit="1" customWidth="1"/>
    <col min="3591" max="3591" width="14" style="18" bestFit="1" customWidth="1"/>
    <col min="3592" max="3593" width="13.85546875" style="18" bestFit="1" customWidth="1"/>
    <col min="3594" max="3597" width="14" style="18" bestFit="1" customWidth="1"/>
    <col min="3598" max="3598" width="13.5703125" style="18" customWidth="1"/>
    <col min="3599" max="3840" width="9.140625" style="18"/>
    <col min="3841" max="3841" width="13.42578125" style="18" customWidth="1"/>
    <col min="3842" max="3846" width="13.85546875" style="18" bestFit="1" customWidth="1"/>
    <col min="3847" max="3847" width="14" style="18" bestFit="1" customWidth="1"/>
    <col min="3848" max="3849" width="13.85546875" style="18" bestFit="1" customWidth="1"/>
    <col min="3850" max="3853" width="14" style="18" bestFit="1" customWidth="1"/>
    <col min="3854" max="3854" width="13.5703125" style="18" customWidth="1"/>
    <col min="3855" max="4096" width="9.140625" style="18"/>
    <col min="4097" max="4097" width="13.42578125" style="18" customWidth="1"/>
    <col min="4098" max="4102" width="13.85546875" style="18" bestFit="1" customWidth="1"/>
    <col min="4103" max="4103" width="14" style="18" bestFit="1" customWidth="1"/>
    <col min="4104" max="4105" width="13.85546875" style="18" bestFit="1" customWidth="1"/>
    <col min="4106" max="4109" width="14" style="18" bestFit="1" customWidth="1"/>
    <col min="4110" max="4110" width="13.5703125" style="18" customWidth="1"/>
    <col min="4111" max="4352" width="9.140625" style="18"/>
    <col min="4353" max="4353" width="13.42578125" style="18" customWidth="1"/>
    <col min="4354" max="4358" width="13.85546875" style="18" bestFit="1" customWidth="1"/>
    <col min="4359" max="4359" width="14" style="18" bestFit="1" customWidth="1"/>
    <col min="4360" max="4361" width="13.85546875" style="18" bestFit="1" customWidth="1"/>
    <col min="4362" max="4365" width="14" style="18" bestFit="1" customWidth="1"/>
    <col min="4366" max="4366" width="13.5703125" style="18" customWidth="1"/>
    <col min="4367" max="4608" width="9.140625" style="18"/>
    <col min="4609" max="4609" width="13.42578125" style="18" customWidth="1"/>
    <col min="4610" max="4614" width="13.85546875" style="18" bestFit="1" customWidth="1"/>
    <col min="4615" max="4615" width="14" style="18" bestFit="1" customWidth="1"/>
    <col min="4616" max="4617" width="13.85546875" style="18" bestFit="1" customWidth="1"/>
    <col min="4618" max="4621" width="14" style="18" bestFit="1" customWidth="1"/>
    <col min="4622" max="4622" width="13.5703125" style="18" customWidth="1"/>
    <col min="4623" max="4864" width="9.140625" style="18"/>
    <col min="4865" max="4865" width="13.42578125" style="18" customWidth="1"/>
    <col min="4866" max="4870" width="13.85546875" style="18" bestFit="1" customWidth="1"/>
    <col min="4871" max="4871" width="14" style="18" bestFit="1" customWidth="1"/>
    <col min="4872" max="4873" width="13.85546875" style="18" bestFit="1" customWidth="1"/>
    <col min="4874" max="4877" width="14" style="18" bestFit="1" customWidth="1"/>
    <col min="4878" max="4878" width="13.5703125" style="18" customWidth="1"/>
    <col min="4879" max="5120" width="9.140625" style="18"/>
    <col min="5121" max="5121" width="13.42578125" style="18" customWidth="1"/>
    <col min="5122" max="5126" width="13.85546875" style="18" bestFit="1" customWidth="1"/>
    <col min="5127" max="5127" width="14" style="18" bestFit="1" customWidth="1"/>
    <col min="5128" max="5129" width="13.85546875" style="18" bestFit="1" customWidth="1"/>
    <col min="5130" max="5133" width="14" style="18" bestFit="1" customWidth="1"/>
    <col min="5134" max="5134" width="13.5703125" style="18" customWidth="1"/>
    <col min="5135" max="5376" width="9.140625" style="18"/>
    <col min="5377" max="5377" width="13.42578125" style="18" customWidth="1"/>
    <col min="5378" max="5382" width="13.85546875" style="18" bestFit="1" customWidth="1"/>
    <col min="5383" max="5383" width="14" style="18" bestFit="1" customWidth="1"/>
    <col min="5384" max="5385" width="13.85546875" style="18" bestFit="1" customWidth="1"/>
    <col min="5386" max="5389" width="14" style="18" bestFit="1" customWidth="1"/>
    <col min="5390" max="5390" width="13.5703125" style="18" customWidth="1"/>
    <col min="5391" max="5632" width="9.140625" style="18"/>
    <col min="5633" max="5633" width="13.42578125" style="18" customWidth="1"/>
    <col min="5634" max="5638" width="13.85546875" style="18" bestFit="1" customWidth="1"/>
    <col min="5639" max="5639" width="14" style="18" bestFit="1" customWidth="1"/>
    <col min="5640" max="5641" width="13.85546875" style="18" bestFit="1" customWidth="1"/>
    <col min="5642" max="5645" width="14" style="18" bestFit="1" customWidth="1"/>
    <col min="5646" max="5646" width="13.5703125" style="18" customWidth="1"/>
    <col min="5647" max="5888" width="9.140625" style="18"/>
    <col min="5889" max="5889" width="13.42578125" style="18" customWidth="1"/>
    <col min="5890" max="5894" width="13.85546875" style="18" bestFit="1" customWidth="1"/>
    <col min="5895" max="5895" width="14" style="18" bestFit="1" customWidth="1"/>
    <col min="5896" max="5897" width="13.85546875" style="18" bestFit="1" customWidth="1"/>
    <col min="5898" max="5901" width="14" style="18" bestFit="1" customWidth="1"/>
    <col min="5902" max="5902" width="13.5703125" style="18" customWidth="1"/>
    <col min="5903" max="6144" width="9.140625" style="18"/>
    <col min="6145" max="6145" width="13.42578125" style="18" customWidth="1"/>
    <col min="6146" max="6150" width="13.85546875" style="18" bestFit="1" customWidth="1"/>
    <col min="6151" max="6151" width="14" style="18" bestFit="1" customWidth="1"/>
    <col min="6152" max="6153" width="13.85546875" style="18" bestFit="1" customWidth="1"/>
    <col min="6154" max="6157" width="14" style="18" bestFit="1" customWidth="1"/>
    <col min="6158" max="6158" width="13.5703125" style="18" customWidth="1"/>
    <col min="6159" max="6400" width="9.140625" style="18"/>
    <col min="6401" max="6401" width="13.42578125" style="18" customWidth="1"/>
    <col min="6402" max="6406" width="13.85546875" style="18" bestFit="1" customWidth="1"/>
    <col min="6407" max="6407" width="14" style="18" bestFit="1" customWidth="1"/>
    <col min="6408" max="6409" width="13.85546875" style="18" bestFit="1" customWidth="1"/>
    <col min="6410" max="6413" width="14" style="18" bestFit="1" customWidth="1"/>
    <col min="6414" max="6414" width="13.5703125" style="18" customWidth="1"/>
    <col min="6415" max="6656" width="9.140625" style="18"/>
    <col min="6657" max="6657" width="13.42578125" style="18" customWidth="1"/>
    <col min="6658" max="6662" width="13.85546875" style="18" bestFit="1" customWidth="1"/>
    <col min="6663" max="6663" width="14" style="18" bestFit="1" customWidth="1"/>
    <col min="6664" max="6665" width="13.85546875" style="18" bestFit="1" customWidth="1"/>
    <col min="6666" max="6669" width="14" style="18" bestFit="1" customWidth="1"/>
    <col min="6670" max="6670" width="13.5703125" style="18" customWidth="1"/>
    <col min="6671" max="6912" width="9.140625" style="18"/>
    <col min="6913" max="6913" width="13.42578125" style="18" customWidth="1"/>
    <col min="6914" max="6918" width="13.85546875" style="18" bestFit="1" customWidth="1"/>
    <col min="6919" max="6919" width="14" style="18" bestFit="1" customWidth="1"/>
    <col min="6920" max="6921" width="13.85546875" style="18" bestFit="1" customWidth="1"/>
    <col min="6922" max="6925" width="14" style="18" bestFit="1" customWidth="1"/>
    <col min="6926" max="6926" width="13.5703125" style="18" customWidth="1"/>
    <col min="6927" max="7168" width="9.140625" style="18"/>
    <col min="7169" max="7169" width="13.42578125" style="18" customWidth="1"/>
    <col min="7170" max="7174" width="13.85546875" style="18" bestFit="1" customWidth="1"/>
    <col min="7175" max="7175" width="14" style="18" bestFit="1" customWidth="1"/>
    <col min="7176" max="7177" width="13.85546875" style="18" bestFit="1" customWidth="1"/>
    <col min="7178" max="7181" width="14" style="18" bestFit="1" customWidth="1"/>
    <col min="7182" max="7182" width="13.5703125" style="18" customWidth="1"/>
    <col min="7183" max="7424" width="9.140625" style="18"/>
    <col min="7425" max="7425" width="13.42578125" style="18" customWidth="1"/>
    <col min="7426" max="7430" width="13.85546875" style="18" bestFit="1" customWidth="1"/>
    <col min="7431" max="7431" width="14" style="18" bestFit="1" customWidth="1"/>
    <col min="7432" max="7433" width="13.85546875" style="18" bestFit="1" customWidth="1"/>
    <col min="7434" max="7437" width="14" style="18" bestFit="1" customWidth="1"/>
    <col min="7438" max="7438" width="13.5703125" style="18" customWidth="1"/>
    <col min="7439" max="7680" width="9.140625" style="18"/>
    <col min="7681" max="7681" width="13.42578125" style="18" customWidth="1"/>
    <col min="7682" max="7686" width="13.85546875" style="18" bestFit="1" customWidth="1"/>
    <col min="7687" max="7687" width="14" style="18" bestFit="1" customWidth="1"/>
    <col min="7688" max="7689" width="13.85546875" style="18" bestFit="1" customWidth="1"/>
    <col min="7690" max="7693" width="14" style="18" bestFit="1" customWidth="1"/>
    <col min="7694" max="7694" width="13.5703125" style="18" customWidth="1"/>
    <col min="7695" max="7936" width="9.140625" style="18"/>
    <col min="7937" max="7937" width="13.42578125" style="18" customWidth="1"/>
    <col min="7938" max="7942" width="13.85546875" style="18" bestFit="1" customWidth="1"/>
    <col min="7943" max="7943" width="14" style="18" bestFit="1" customWidth="1"/>
    <col min="7944" max="7945" width="13.85546875" style="18" bestFit="1" customWidth="1"/>
    <col min="7946" max="7949" width="14" style="18" bestFit="1" customWidth="1"/>
    <col min="7950" max="7950" width="13.5703125" style="18" customWidth="1"/>
    <col min="7951" max="8192" width="9.140625" style="18"/>
    <col min="8193" max="8193" width="13.42578125" style="18" customWidth="1"/>
    <col min="8194" max="8198" width="13.85546875" style="18" bestFit="1" customWidth="1"/>
    <col min="8199" max="8199" width="14" style="18" bestFit="1" customWidth="1"/>
    <col min="8200" max="8201" width="13.85546875" style="18" bestFit="1" customWidth="1"/>
    <col min="8202" max="8205" width="14" style="18" bestFit="1" customWidth="1"/>
    <col min="8206" max="8206" width="13.5703125" style="18" customWidth="1"/>
    <col min="8207" max="8448" width="9.140625" style="18"/>
    <col min="8449" max="8449" width="13.42578125" style="18" customWidth="1"/>
    <col min="8450" max="8454" width="13.85546875" style="18" bestFit="1" customWidth="1"/>
    <col min="8455" max="8455" width="14" style="18" bestFit="1" customWidth="1"/>
    <col min="8456" max="8457" width="13.85546875" style="18" bestFit="1" customWidth="1"/>
    <col min="8458" max="8461" width="14" style="18" bestFit="1" customWidth="1"/>
    <col min="8462" max="8462" width="13.5703125" style="18" customWidth="1"/>
    <col min="8463" max="8704" width="9.140625" style="18"/>
    <col min="8705" max="8705" width="13.42578125" style="18" customWidth="1"/>
    <col min="8706" max="8710" width="13.85546875" style="18" bestFit="1" customWidth="1"/>
    <col min="8711" max="8711" width="14" style="18" bestFit="1" customWidth="1"/>
    <col min="8712" max="8713" width="13.85546875" style="18" bestFit="1" customWidth="1"/>
    <col min="8714" max="8717" width="14" style="18" bestFit="1" customWidth="1"/>
    <col min="8718" max="8718" width="13.5703125" style="18" customWidth="1"/>
    <col min="8719" max="8960" width="9.140625" style="18"/>
    <col min="8961" max="8961" width="13.42578125" style="18" customWidth="1"/>
    <col min="8962" max="8966" width="13.85546875" style="18" bestFit="1" customWidth="1"/>
    <col min="8967" max="8967" width="14" style="18" bestFit="1" customWidth="1"/>
    <col min="8968" max="8969" width="13.85546875" style="18" bestFit="1" customWidth="1"/>
    <col min="8970" max="8973" width="14" style="18" bestFit="1" customWidth="1"/>
    <col min="8974" max="8974" width="13.5703125" style="18" customWidth="1"/>
    <col min="8975" max="9216" width="9.140625" style="18"/>
    <col min="9217" max="9217" width="13.42578125" style="18" customWidth="1"/>
    <col min="9218" max="9222" width="13.85546875" style="18" bestFit="1" customWidth="1"/>
    <col min="9223" max="9223" width="14" style="18" bestFit="1" customWidth="1"/>
    <col min="9224" max="9225" width="13.85546875" style="18" bestFit="1" customWidth="1"/>
    <col min="9226" max="9229" width="14" style="18" bestFit="1" customWidth="1"/>
    <col min="9230" max="9230" width="13.5703125" style="18" customWidth="1"/>
    <col min="9231" max="9472" width="9.140625" style="18"/>
    <col min="9473" max="9473" width="13.42578125" style="18" customWidth="1"/>
    <col min="9474" max="9478" width="13.85546875" style="18" bestFit="1" customWidth="1"/>
    <col min="9479" max="9479" width="14" style="18" bestFit="1" customWidth="1"/>
    <col min="9480" max="9481" width="13.85546875" style="18" bestFit="1" customWidth="1"/>
    <col min="9482" max="9485" width="14" style="18" bestFit="1" customWidth="1"/>
    <col min="9486" max="9486" width="13.5703125" style="18" customWidth="1"/>
    <col min="9487" max="9728" width="9.140625" style="18"/>
    <col min="9729" max="9729" width="13.42578125" style="18" customWidth="1"/>
    <col min="9730" max="9734" width="13.85546875" style="18" bestFit="1" customWidth="1"/>
    <col min="9735" max="9735" width="14" style="18" bestFit="1" customWidth="1"/>
    <col min="9736" max="9737" width="13.85546875" style="18" bestFit="1" customWidth="1"/>
    <col min="9738" max="9741" width="14" style="18" bestFit="1" customWidth="1"/>
    <col min="9742" max="9742" width="13.5703125" style="18" customWidth="1"/>
    <col min="9743" max="9984" width="9.140625" style="18"/>
    <col min="9985" max="9985" width="13.42578125" style="18" customWidth="1"/>
    <col min="9986" max="9990" width="13.85546875" style="18" bestFit="1" customWidth="1"/>
    <col min="9991" max="9991" width="14" style="18" bestFit="1" customWidth="1"/>
    <col min="9992" max="9993" width="13.85546875" style="18" bestFit="1" customWidth="1"/>
    <col min="9994" max="9997" width="14" style="18" bestFit="1" customWidth="1"/>
    <col min="9998" max="9998" width="13.5703125" style="18" customWidth="1"/>
    <col min="9999" max="10240" width="9.140625" style="18"/>
    <col min="10241" max="10241" width="13.42578125" style="18" customWidth="1"/>
    <col min="10242" max="10246" width="13.85546875" style="18" bestFit="1" customWidth="1"/>
    <col min="10247" max="10247" width="14" style="18" bestFit="1" customWidth="1"/>
    <col min="10248" max="10249" width="13.85546875" style="18" bestFit="1" customWidth="1"/>
    <col min="10250" max="10253" width="14" style="18" bestFit="1" customWidth="1"/>
    <col min="10254" max="10254" width="13.5703125" style="18" customWidth="1"/>
    <col min="10255" max="10496" width="9.140625" style="18"/>
    <col min="10497" max="10497" width="13.42578125" style="18" customWidth="1"/>
    <col min="10498" max="10502" width="13.85546875" style="18" bestFit="1" customWidth="1"/>
    <col min="10503" max="10503" width="14" style="18" bestFit="1" customWidth="1"/>
    <col min="10504" max="10505" width="13.85546875" style="18" bestFit="1" customWidth="1"/>
    <col min="10506" max="10509" width="14" style="18" bestFit="1" customWidth="1"/>
    <col min="10510" max="10510" width="13.5703125" style="18" customWidth="1"/>
    <col min="10511" max="10752" width="9.140625" style="18"/>
    <col min="10753" max="10753" width="13.42578125" style="18" customWidth="1"/>
    <col min="10754" max="10758" width="13.85546875" style="18" bestFit="1" customWidth="1"/>
    <col min="10759" max="10759" width="14" style="18" bestFit="1" customWidth="1"/>
    <col min="10760" max="10761" width="13.85546875" style="18" bestFit="1" customWidth="1"/>
    <col min="10762" max="10765" width="14" style="18" bestFit="1" customWidth="1"/>
    <col min="10766" max="10766" width="13.5703125" style="18" customWidth="1"/>
    <col min="10767" max="11008" width="9.140625" style="18"/>
    <col min="11009" max="11009" width="13.42578125" style="18" customWidth="1"/>
    <col min="11010" max="11014" width="13.85546875" style="18" bestFit="1" customWidth="1"/>
    <col min="11015" max="11015" width="14" style="18" bestFit="1" customWidth="1"/>
    <col min="11016" max="11017" width="13.85546875" style="18" bestFit="1" customWidth="1"/>
    <col min="11018" max="11021" width="14" style="18" bestFit="1" customWidth="1"/>
    <col min="11022" max="11022" width="13.5703125" style="18" customWidth="1"/>
    <col min="11023" max="11264" width="9.140625" style="18"/>
    <col min="11265" max="11265" width="13.42578125" style="18" customWidth="1"/>
    <col min="11266" max="11270" width="13.85546875" style="18" bestFit="1" customWidth="1"/>
    <col min="11271" max="11271" width="14" style="18" bestFit="1" customWidth="1"/>
    <col min="11272" max="11273" width="13.85546875" style="18" bestFit="1" customWidth="1"/>
    <col min="11274" max="11277" width="14" style="18" bestFit="1" customWidth="1"/>
    <col min="11278" max="11278" width="13.5703125" style="18" customWidth="1"/>
    <col min="11279" max="11520" width="9.140625" style="18"/>
    <col min="11521" max="11521" width="13.42578125" style="18" customWidth="1"/>
    <col min="11522" max="11526" width="13.85546875" style="18" bestFit="1" customWidth="1"/>
    <col min="11527" max="11527" width="14" style="18" bestFit="1" customWidth="1"/>
    <col min="11528" max="11529" width="13.85546875" style="18" bestFit="1" customWidth="1"/>
    <col min="11530" max="11533" width="14" style="18" bestFit="1" customWidth="1"/>
    <col min="11534" max="11534" width="13.5703125" style="18" customWidth="1"/>
    <col min="11535" max="11776" width="9.140625" style="18"/>
    <col min="11777" max="11777" width="13.42578125" style="18" customWidth="1"/>
    <col min="11778" max="11782" width="13.85546875" style="18" bestFit="1" customWidth="1"/>
    <col min="11783" max="11783" width="14" style="18" bestFit="1" customWidth="1"/>
    <col min="11784" max="11785" width="13.85546875" style="18" bestFit="1" customWidth="1"/>
    <col min="11786" max="11789" width="14" style="18" bestFit="1" customWidth="1"/>
    <col min="11790" max="11790" width="13.5703125" style="18" customWidth="1"/>
    <col min="11791" max="12032" width="9.140625" style="18"/>
    <col min="12033" max="12033" width="13.42578125" style="18" customWidth="1"/>
    <col min="12034" max="12038" width="13.85546875" style="18" bestFit="1" customWidth="1"/>
    <col min="12039" max="12039" width="14" style="18" bestFit="1" customWidth="1"/>
    <col min="12040" max="12041" width="13.85546875" style="18" bestFit="1" customWidth="1"/>
    <col min="12042" max="12045" width="14" style="18" bestFit="1" customWidth="1"/>
    <col min="12046" max="12046" width="13.5703125" style="18" customWidth="1"/>
    <col min="12047" max="12288" width="9.140625" style="18"/>
    <col min="12289" max="12289" width="13.42578125" style="18" customWidth="1"/>
    <col min="12290" max="12294" width="13.85546875" style="18" bestFit="1" customWidth="1"/>
    <col min="12295" max="12295" width="14" style="18" bestFit="1" customWidth="1"/>
    <col min="12296" max="12297" width="13.85546875" style="18" bestFit="1" customWidth="1"/>
    <col min="12298" max="12301" width="14" style="18" bestFit="1" customWidth="1"/>
    <col min="12302" max="12302" width="13.5703125" style="18" customWidth="1"/>
    <col min="12303" max="12544" width="9.140625" style="18"/>
    <col min="12545" max="12545" width="13.42578125" style="18" customWidth="1"/>
    <col min="12546" max="12550" width="13.85546875" style="18" bestFit="1" customWidth="1"/>
    <col min="12551" max="12551" width="14" style="18" bestFit="1" customWidth="1"/>
    <col min="12552" max="12553" width="13.85546875" style="18" bestFit="1" customWidth="1"/>
    <col min="12554" max="12557" width="14" style="18" bestFit="1" customWidth="1"/>
    <col min="12558" max="12558" width="13.5703125" style="18" customWidth="1"/>
    <col min="12559" max="12800" width="9.140625" style="18"/>
    <col min="12801" max="12801" width="13.42578125" style="18" customWidth="1"/>
    <col min="12802" max="12806" width="13.85546875" style="18" bestFit="1" customWidth="1"/>
    <col min="12807" max="12807" width="14" style="18" bestFit="1" customWidth="1"/>
    <col min="12808" max="12809" width="13.85546875" style="18" bestFit="1" customWidth="1"/>
    <col min="12810" max="12813" width="14" style="18" bestFit="1" customWidth="1"/>
    <col min="12814" max="12814" width="13.5703125" style="18" customWidth="1"/>
    <col min="12815" max="13056" width="9.140625" style="18"/>
    <col min="13057" max="13057" width="13.42578125" style="18" customWidth="1"/>
    <col min="13058" max="13062" width="13.85546875" style="18" bestFit="1" customWidth="1"/>
    <col min="13063" max="13063" width="14" style="18" bestFit="1" customWidth="1"/>
    <col min="13064" max="13065" width="13.85546875" style="18" bestFit="1" customWidth="1"/>
    <col min="13066" max="13069" width="14" style="18" bestFit="1" customWidth="1"/>
    <col min="13070" max="13070" width="13.5703125" style="18" customWidth="1"/>
    <col min="13071" max="13312" width="9.140625" style="18"/>
    <col min="13313" max="13313" width="13.42578125" style="18" customWidth="1"/>
    <col min="13314" max="13318" width="13.85546875" style="18" bestFit="1" customWidth="1"/>
    <col min="13319" max="13319" width="14" style="18" bestFit="1" customWidth="1"/>
    <col min="13320" max="13321" width="13.85546875" style="18" bestFit="1" customWidth="1"/>
    <col min="13322" max="13325" width="14" style="18" bestFit="1" customWidth="1"/>
    <col min="13326" max="13326" width="13.5703125" style="18" customWidth="1"/>
    <col min="13327" max="13568" width="9.140625" style="18"/>
    <col min="13569" max="13569" width="13.42578125" style="18" customWidth="1"/>
    <col min="13570" max="13574" width="13.85546875" style="18" bestFit="1" customWidth="1"/>
    <col min="13575" max="13575" width="14" style="18" bestFit="1" customWidth="1"/>
    <col min="13576" max="13577" width="13.85546875" style="18" bestFit="1" customWidth="1"/>
    <col min="13578" max="13581" width="14" style="18" bestFit="1" customWidth="1"/>
    <col min="13582" max="13582" width="13.5703125" style="18" customWidth="1"/>
    <col min="13583" max="13824" width="9.140625" style="18"/>
    <col min="13825" max="13825" width="13.42578125" style="18" customWidth="1"/>
    <col min="13826" max="13830" width="13.85546875" style="18" bestFit="1" customWidth="1"/>
    <col min="13831" max="13831" width="14" style="18" bestFit="1" customWidth="1"/>
    <col min="13832" max="13833" width="13.85546875" style="18" bestFit="1" customWidth="1"/>
    <col min="13834" max="13837" width="14" style="18" bestFit="1" customWidth="1"/>
    <col min="13838" max="13838" width="13.5703125" style="18" customWidth="1"/>
    <col min="13839" max="14080" width="9.140625" style="18"/>
    <col min="14081" max="14081" width="13.42578125" style="18" customWidth="1"/>
    <col min="14082" max="14086" width="13.85546875" style="18" bestFit="1" customWidth="1"/>
    <col min="14087" max="14087" width="14" style="18" bestFit="1" customWidth="1"/>
    <col min="14088" max="14089" width="13.85546875" style="18" bestFit="1" customWidth="1"/>
    <col min="14090" max="14093" width="14" style="18" bestFit="1" customWidth="1"/>
    <col min="14094" max="14094" width="13.5703125" style="18" customWidth="1"/>
    <col min="14095" max="14336" width="9.140625" style="18"/>
    <col min="14337" max="14337" width="13.42578125" style="18" customWidth="1"/>
    <col min="14338" max="14342" width="13.85546875" style="18" bestFit="1" customWidth="1"/>
    <col min="14343" max="14343" width="14" style="18" bestFit="1" customWidth="1"/>
    <col min="14344" max="14345" width="13.85546875" style="18" bestFit="1" customWidth="1"/>
    <col min="14346" max="14349" width="14" style="18" bestFit="1" customWidth="1"/>
    <col min="14350" max="14350" width="13.5703125" style="18" customWidth="1"/>
    <col min="14351" max="14592" width="9.140625" style="18"/>
    <col min="14593" max="14593" width="13.42578125" style="18" customWidth="1"/>
    <col min="14594" max="14598" width="13.85546875" style="18" bestFit="1" customWidth="1"/>
    <col min="14599" max="14599" width="14" style="18" bestFit="1" customWidth="1"/>
    <col min="14600" max="14601" width="13.85546875" style="18" bestFit="1" customWidth="1"/>
    <col min="14602" max="14605" width="14" style="18" bestFit="1" customWidth="1"/>
    <col min="14606" max="14606" width="13.5703125" style="18" customWidth="1"/>
    <col min="14607" max="14848" width="9.140625" style="18"/>
    <col min="14849" max="14849" width="13.42578125" style="18" customWidth="1"/>
    <col min="14850" max="14854" width="13.85546875" style="18" bestFit="1" customWidth="1"/>
    <col min="14855" max="14855" width="14" style="18" bestFit="1" customWidth="1"/>
    <col min="14856" max="14857" width="13.85546875" style="18" bestFit="1" customWidth="1"/>
    <col min="14858" max="14861" width="14" style="18" bestFit="1" customWidth="1"/>
    <col min="14862" max="14862" width="13.5703125" style="18" customWidth="1"/>
    <col min="14863" max="15104" width="9.140625" style="18"/>
    <col min="15105" max="15105" width="13.42578125" style="18" customWidth="1"/>
    <col min="15106" max="15110" width="13.85546875" style="18" bestFit="1" customWidth="1"/>
    <col min="15111" max="15111" width="14" style="18" bestFit="1" customWidth="1"/>
    <col min="15112" max="15113" width="13.85546875" style="18" bestFit="1" customWidth="1"/>
    <col min="15114" max="15117" width="14" style="18" bestFit="1" customWidth="1"/>
    <col min="15118" max="15118" width="13.5703125" style="18" customWidth="1"/>
    <col min="15119" max="15360" width="9.140625" style="18"/>
    <col min="15361" max="15361" width="13.42578125" style="18" customWidth="1"/>
    <col min="15362" max="15366" width="13.85546875" style="18" bestFit="1" customWidth="1"/>
    <col min="15367" max="15367" width="14" style="18" bestFit="1" customWidth="1"/>
    <col min="15368" max="15369" width="13.85546875" style="18" bestFit="1" customWidth="1"/>
    <col min="15370" max="15373" width="14" style="18" bestFit="1" customWidth="1"/>
    <col min="15374" max="15374" width="13.5703125" style="18" customWidth="1"/>
    <col min="15375" max="15616" width="9.140625" style="18"/>
    <col min="15617" max="15617" width="13.42578125" style="18" customWidth="1"/>
    <col min="15618" max="15622" width="13.85546875" style="18" bestFit="1" customWidth="1"/>
    <col min="15623" max="15623" width="14" style="18" bestFit="1" customWidth="1"/>
    <col min="15624" max="15625" width="13.85546875" style="18" bestFit="1" customWidth="1"/>
    <col min="15626" max="15629" width="14" style="18" bestFit="1" customWidth="1"/>
    <col min="15630" max="15630" width="13.5703125" style="18" customWidth="1"/>
    <col min="15631" max="15872" width="9.140625" style="18"/>
    <col min="15873" max="15873" width="13.42578125" style="18" customWidth="1"/>
    <col min="15874" max="15878" width="13.85546875" style="18" bestFit="1" customWidth="1"/>
    <col min="15879" max="15879" width="14" style="18" bestFit="1" customWidth="1"/>
    <col min="15880" max="15881" width="13.85546875" style="18" bestFit="1" customWidth="1"/>
    <col min="15882" max="15885" width="14" style="18" bestFit="1" customWidth="1"/>
    <col min="15886" max="15886" width="13.5703125" style="18" customWidth="1"/>
    <col min="15887" max="16128" width="9.140625" style="18"/>
    <col min="16129" max="16129" width="13.42578125" style="18" customWidth="1"/>
    <col min="16130" max="16134" width="13.85546875" style="18" bestFit="1" customWidth="1"/>
    <col min="16135" max="16135" width="14" style="18" bestFit="1" customWidth="1"/>
    <col min="16136" max="16137" width="13.85546875" style="18" bestFit="1" customWidth="1"/>
    <col min="16138" max="16141" width="14" style="18" bestFit="1" customWidth="1"/>
    <col min="16142" max="16142" width="13.5703125" style="18" customWidth="1"/>
    <col min="16143" max="16384" width="9.140625" style="18"/>
  </cols>
  <sheetData>
    <row r="1" spans="1:14" s="18" customFormat="1" x14ac:dyDescent="0.2">
      <c r="A1" s="82" t="s">
        <v>265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s="18" customFormat="1" x14ac:dyDescent="0.2">
      <c r="N2" s="86" t="s">
        <v>246</v>
      </c>
    </row>
    <row r="3" spans="1:14" s="19" customFormat="1" x14ac:dyDescent="0.2">
      <c r="A3" s="19" t="s">
        <v>2</v>
      </c>
      <c r="B3" s="19" t="s">
        <v>27</v>
      </c>
      <c r="C3" s="19" t="s">
        <v>28</v>
      </c>
      <c r="D3" s="19" t="s">
        <v>29</v>
      </c>
      <c r="E3" s="19" t="s">
        <v>30</v>
      </c>
      <c r="F3" s="19" t="s">
        <v>31</v>
      </c>
      <c r="G3" s="19" t="s">
        <v>32</v>
      </c>
      <c r="H3" s="19" t="s">
        <v>33</v>
      </c>
      <c r="I3" s="19" t="s">
        <v>34</v>
      </c>
      <c r="J3" s="19" t="s">
        <v>35</v>
      </c>
      <c r="K3" s="19" t="s">
        <v>36</v>
      </c>
      <c r="L3" s="19" t="s">
        <v>37</v>
      </c>
      <c r="M3" s="19" t="s">
        <v>38</v>
      </c>
      <c r="N3" s="86"/>
    </row>
    <row r="4" spans="1:14" s="18" customFormat="1" x14ac:dyDescent="0.2"/>
    <row r="5" spans="1:14" s="18" customFormat="1" x14ac:dyDescent="0.2">
      <c r="A5" s="18" t="s">
        <v>10</v>
      </c>
      <c r="B5" s="20">
        <v>345834.38</v>
      </c>
      <c r="C5" s="20">
        <v>328795.5</v>
      </c>
      <c r="D5" s="20">
        <v>330541.68</v>
      </c>
      <c r="E5" s="20">
        <v>328310.18</v>
      </c>
      <c r="F5" s="20">
        <v>221704.98</v>
      </c>
      <c r="G5" s="20">
        <v>431722.13</v>
      </c>
      <c r="H5" s="20">
        <v>353805.31</v>
      </c>
      <c r="I5" s="20">
        <v>307803.28000000003</v>
      </c>
      <c r="J5" s="20">
        <v>313048.28999999998</v>
      </c>
      <c r="K5" s="1">
        <v>301067.51</v>
      </c>
      <c r="L5" s="20"/>
      <c r="M5" s="20"/>
      <c r="N5" s="20">
        <f>SUM(B5:M5)</f>
        <v>3262633.24</v>
      </c>
    </row>
    <row r="6" spans="1:14" s="18" customFormat="1" x14ac:dyDescent="0.2">
      <c r="A6" s="18" t="s">
        <v>11</v>
      </c>
      <c r="B6" s="20">
        <v>127664.06</v>
      </c>
      <c r="C6" s="20">
        <v>141621.59</v>
      </c>
      <c r="D6" s="20">
        <v>136958.07</v>
      </c>
      <c r="E6" s="20">
        <v>128713.09000000001</v>
      </c>
      <c r="F6" s="20">
        <v>104208.11</v>
      </c>
      <c r="G6" s="20">
        <v>171670.3</v>
      </c>
      <c r="H6" s="20">
        <v>154531.32999999999</v>
      </c>
      <c r="I6" s="20">
        <v>91072.22</v>
      </c>
      <c r="J6" s="20">
        <v>133868.03</v>
      </c>
      <c r="K6" s="1">
        <v>101605.17</v>
      </c>
      <c r="L6" s="20"/>
      <c r="M6" s="20"/>
      <c r="N6" s="20">
        <f t="shared" ref="N6:N21" si="0">SUM(B6:M6)</f>
        <v>1291911.97</v>
      </c>
    </row>
    <row r="7" spans="1:14" s="18" customFormat="1" x14ac:dyDescent="0.2">
      <c r="A7" s="18" t="s">
        <v>12</v>
      </c>
      <c r="B7" s="20">
        <v>15395906</v>
      </c>
      <c r="C7" s="20">
        <v>15000407.51</v>
      </c>
      <c r="D7" s="20">
        <v>16366647.699999999</v>
      </c>
      <c r="E7" s="20">
        <v>16223244.699999999</v>
      </c>
      <c r="F7" s="20">
        <v>9692985.0299999993</v>
      </c>
      <c r="G7" s="20">
        <v>18769508.460000001</v>
      </c>
      <c r="H7" s="20">
        <v>18696198.629999999</v>
      </c>
      <c r="I7" s="20">
        <f>13437721.59-2.55</f>
        <v>13437719.039999999</v>
      </c>
      <c r="J7" s="20">
        <v>15174428.640000001</v>
      </c>
      <c r="K7" s="1">
        <v>14392424.25</v>
      </c>
      <c r="L7" s="20"/>
      <c r="M7" s="20"/>
      <c r="N7" s="20">
        <f t="shared" si="0"/>
        <v>153149469.95999998</v>
      </c>
    </row>
    <row r="8" spans="1:14" s="18" customFormat="1" x14ac:dyDescent="0.2">
      <c r="A8" s="18" t="s">
        <v>13</v>
      </c>
      <c r="B8" s="20">
        <v>468804.35</v>
      </c>
      <c r="C8" s="20">
        <v>484326.12</v>
      </c>
      <c r="D8" s="20">
        <v>415880.6</v>
      </c>
      <c r="E8" s="20">
        <v>384190.25</v>
      </c>
      <c r="F8" s="20">
        <v>289940.27</v>
      </c>
      <c r="G8" s="20">
        <v>391514.8</v>
      </c>
      <c r="H8" s="20">
        <v>327270.61</v>
      </c>
      <c r="I8" s="20">
        <v>272744.68</v>
      </c>
      <c r="J8" s="20">
        <v>334770.38</v>
      </c>
      <c r="K8" s="1">
        <v>332722.39</v>
      </c>
      <c r="L8" s="20"/>
      <c r="M8" s="20"/>
      <c r="N8" s="20">
        <f t="shared" si="0"/>
        <v>3702164.4499999997</v>
      </c>
    </row>
    <row r="9" spans="1:14" s="18" customFormat="1" x14ac:dyDescent="0.2">
      <c r="A9" s="18" t="s">
        <v>14</v>
      </c>
      <c r="B9" s="20">
        <v>681542.01</v>
      </c>
      <c r="C9" s="20">
        <v>519010.09</v>
      </c>
      <c r="D9" s="20">
        <v>570999.11</v>
      </c>
      <c r="E9" s="20">
        <v>572855.74</v>
      </c>
      <c r="F9" s="20">
        <v>267519.01</v>
      </c>
      <c r="G9" s="20">
        <v>639280.28</v>
      </c>
      <c r="H9" s="20">
        <v>612116.04</v>
      </c>
      <c r="I9" s="20">
        <v>433628.69</v>
      </c>
      <c r="J9" s="20">
        <v>484123.01</v>
      </c>
      <c r="K9" s="1">
        <v>452060.38</v>
      </c>
      <c r="L9" s="20"/>
      <c r="M9" s="20"/>
      <c r="N9" s="20">
        <f t="shared" si="0"/>
        <v>5233134.3600000003</v>
      </c>
    </row>
    <row r="10" spans="1:14" s="18" customFormat="1" x14ac:dyDescent="0.2">
      <c r="A10" s="18" t="s">
        <v>15</v>
      </c>
      <c r="B10" s="20">
        <v>5497.31</v>
      </c>
      <c r="C10" s="20">
        <v>9362.15</v>
      </c>
      <c r="D10" s="20">
        <v>40520.46</v>
      </c>
      <c r="E10" s="20">
        <v>16859.189999999999</v>
      </c>
      <c r="F10" s="20">
        <v>6508.88</v>
      </c>
      <c r="G10" s="20">
        <v>16821.29</v>
      </c>
      <c r="H10" s="20">
        <v>7394.92</v>
      </c>
      <c r="I10" s="20">
        <v>5863.99</v>
      </c>
      <c r="J10" s="20">
        <v>21930.05</v>
      </c>
      <c r="K10" s="20">
        <v>6839.81</v>
      </c>
      <c r="L10" s="20"/>
      <c r="M10" s="20"/>
      <c r="N10" s="20">
        <f t="shared" si="0"/>
        <v>137598.05000000002</v>
      </c>
    </row>
    <row r="11" spans="1:14" s="18" customFormat="1" x14ac:dyDescent="0.2">
      <c r="A11" s="18" t="s">
        <v>16</v>
      </c>
      <c r="B11" s="20">
        <v>318910.15999999997</v>
      </c>
      <c r="C11" s="20">
        <v>420661.65</v>
      </c>
      <c r="D11" s="20">
        <v>438870.89</v>
      </c>
      <c r="E11" s="20">
        <v>376370.64</v>
      </c>
      <c r="F11" s="20">
        <v>49697.57</v>
      </c>
      <c r="G11" s="20">
        <v>782830.51</v>
      </c>
      <c r="H11" s="20">
        <v>240141.3</v>
      </c>
      <c r="I11" s="20">
        <v>354655.17</v>
      </c>
      <c r="J11" s="20">
        <v>404435.99</v>
      </c>
      <c r="K11" s="1">
        <v>197443.94</v>
      </c>
      <c r="L11" s="20"/>
      <c r="M11" s="20"/>
      <c r="N11" s="20">
        <f t="shared" si="0"/>
        <v>3584017.82</v>
      </c>
    </row>
    <row r="12" spans="1:14" s="18" customFormat="1" x14ac:dyDescent="0.2">
      <c r="A12" s="18" t="s">
        <v>17</v>
      </c>
      <c r="B12" s="20">
        <v>253364.66</v>
      </c>
      <c r="C12" s="20">
        <v>275523.01</v>
      </c>
      <c r="D12" s="20">
        <v>225001.60000000001</v>
      </c>
      <c r="E12" s="20">
        <v>227112.09000000003</v>
      </c>
      <c r="F12" s="20">
        <v>76331.47</v>
      </c>
      <c r="G12" s="20">
        <v>308305.01</v>
      </c>
      <c r="H12" s="20">
        <v>240298.4</v>
      </c>
      <c r="I12" s="20">
        <v>293926.2</v>
      </c>
      <c r="J12" s="20">
        <v>261713.61</v>
      </c>
      <c r="K12" s="1">
        <v>314377.83</v>
      </c>
      <c r="L12" s="20"/>
      <c r="M12" s="20"/>
      <c r="N12" s="20">
        <f t="shared" si="0"/>
        <v>2475953.88</v>
      </c>
    </row>
    <row r="13" spans="1:14" s="18" customFormat="1" x14ac:dyDescent="0.2">
      <c r="A13" s="18" t="s">
        <v>18</v>
      </c>
      <c r="B13" s="20">
        <v>97387.65</v>
      </c>
      <c r="C13" s="20">
        <v>92272.26</v>
      </c>
      <c r="D13" s="20">
        <v>85171.21</v>
      </c>
      <c r="E13" s="20">
        <v>84277.2</v>
      </c>
      <c r="F13" s="20">
        <v>85346.03</v>
      </c>
      <c r="G13" s="20">
        <v>85916.12</v>
      </c>
      <c r="H13" s="20">
        <v>86977.71</v>
      </c>
      <c r="I13" s="20">
        <v>61294.11</v>
      </c>
      <c r="J13" s="20">
        <v>68901.42</v>
      </c>
      <c r="K13" s="1">
        <v>80627.3</v>
      </c>
      <c r="L13" s="20"/>
      <c r="M13" s="20"/>
      <c r="N13" s="20">
        <f t="shared" si="0"/>
        <v>828171.01</v>
      </c>
    </row>
    <row r="14" spans="1:14" s="18" customFormat="1" x14ac:dyDescent="0.2">
      <c r="A14" s="18" t="s">
        <v>19</v>
      </c>
      <c r="B14" s="20">
        <v>28109.73</v>
      </c>
      <c r="C14" s="20">
        <v>21653.47</v>
      </c>
      <c r="D14" s="20">
        <v>23267.66</v>
      </c>
      <c r="E14" s="20">
        <v>25097.010000000002</v>
      </c>
      <c r="F14" s="20">
        <v>18948.3</v>
      </c>
      <c r="G14" s="20">
        <v>32207.82</v>
      </c>
      <c r="H14" s="20">
        <v>23942.5</v>
      </c>
      <c r="I14" s="20">
        <v>11584.87</v>
      </c>
      <c r="J14" s="20">
        <v>18825.95</v>
      </c>
      <c r="K14" s="1">
        <v>31869.83</v>
      </c>
      <c r="L14" s="20"/>
      <c r="M14" s="20"/>
      <c r="N14" s="20">
        <f t="shared" si="0"/>
        <v>235507.14</v>
      </c>
    </row>
    <row r="15" spans="1:14" s="18" customFormat="1" x14ac:dyDescent="0.2">
      <c r="A15" s="18" t="s">
        <v>20</v>
      </c>
      <c r="B15" s="20">
        <v>329258.84999999998</v>
      </c>
      <c r="C15" s="20">
        <v>319297.68</v>
      </c>
      <c r="D15" s="20">
        <v>357214.64</v>
      </c>
      <c r="E15" s="20">
        <v>349984.76</v>
      </c>
      <c r="F15" s="20">
        <v>213642.62</v>
      </c>
      <c r="G15" s="20">
        <v>460698.25</v>
      </c>
      <c r="H15" s="20">
        <v>405740</v>
      </c>
      <c r="I15" s="20">
        <v>231540.74</v>
      </c>
      <c r="J15" s="20">
        <v>456172.81</v>
      </c>
      <c r="K15" s="1">
        <v>310282.69</v>
      </c>
      <c r="L15" s="20"/>
      <c r="M15" s="20"/>
      <c r="N15" s="20">
        <f t="shared" si="0"/>
        <v>3433833.04</v>
      </c>
    </row>
    <row r="16" spans="1:14" s="18" customFormat="1" x14ac:dyDescent="0.2">
      <c r="A16" s="18" t="s">
        <v>21</v>
      </c>
      <c r="B16" s="20">
        <v>28104.7</v>
      </c>
      <c r="C16" s="20">
        <v>22868.42</v>
      </c>
      <c r="D16" s="20">
        <v>23106.33</v>
      </c>
      <c r="E16" s="20">
        <v>22824.579999999998</v>
      </c>
      <c r="F16" s="20">
        <v>14283.39</v>
      </c>
      <c r="G16" s="20">
        <v>34183.29</v>
      </c>
      <c r="H16" s="20">
        <v>26364.959999999999</v>
      </c>
      <c r="I16" s="20">
        <v>12848.84</v>
      </c>
      <c r="J16" s="20">
        <v>16009.65</v>
      </c>
      <c r="K16" s="1">
        <v>13390.29</v>
      </c>
      <c r="L16" s="20"/>
      <c r="M16" s="20"/>
      <c r="N16" s="20">
        <f t="shared" si="0"/>
        <v>213984.44999999998</v>
      </c>
    </row>
    <row r="17" spans="1:14" s="18" customFormat="1" x14ac:dyDescent="0.2">
      <c r="A17" s="18" t="s">
        <v>22</v>
      </c>
      <c r="B17" s="20">
        <v>334749.62</v>
      </c>
      <c r="C17" s="20">
        <v>319731.62</v>
      </c>
      <c r="D17" s="20">
        <v>316222.68</v>
      </c>
      <c r="E17" s="20">
        <v>365857.44</v>
      </c>
      <c r="F17" s="20">
        <v>197899.21</v>
      </c>
      <c r="G17" s="20">
        <v>289308.42</v>
      </c>
      <c r="H17" s="20">
        <v>354897.85</v>
      </c>
      <c r="I17" s="20">
        <v>212410</v>
      </c>
      <c r="J17" s="20">
        <v>287052.45</v>
      </c>
      <c r="K17" s="1">
        <v>272809.03000000003</v>
      </c>
      <c r="L17" s="20"/>
      <c r="M17" s="20"/>
      <c r="N17" s="20">
        <f>SUM(B17:M17)</f>
        <v>2950938.3200000003</v>
      </c>
    </row>
    <row r="18" spans="1:14" s="18" customFormat="1" x14ac:dyDescent="0.2">
      <c r="A18" s="18" t="s">
        <v>23</v>
      </c>
      <c r="B18" s="20">
        <v>108905.5</v>
      </c>
      <c r="C18" s="20">
        <v>319209.07</v>
      </c>
      <c r="D18" s="20">
        <v>247905.19</v>
      </c>
      <c r="E18" s="20">
        <v>399404.92</v>
      </c>
      <c r="F18" s="20">
        <v>79427.06</v>
      </c>
      <c r="G18" s="20">
        <v>303907.21999999997</v>
      </c>
      <c r="H18" s="20">
        <v>173899.63</v>
      </c>
      <c r="I18" s="20">
        <v>87605.440000000002</v>
      </c>
      <c r="J18" s="5">
        <v>117787.13</v>
      </c>
      <c r="K18" s="20">
        <v>102967.49</v>
      </c>
      <c r="L18" s="20"/>
      <c r="M18" s="20"/>
      <c r="N18" s="20">
        <f t="shared" si="0"/>
        <v>1941018.6499999997</v>
      </c>
    </row>
    <row r="19" spans="1:14" s="18" customFormat="1" x14ac:dyDescent="0.2">
      <c r="A19" s="18" t="s">
        <v>24</v>
      </c>
      <c r="B19" s="20">
        <v>379531.97</v>
      </c>
      <c r="C19" s="20">
        <v>255107.82</v>
      </c>
      <c r="D19" s="20">
        <v>553606.57999999996</v>
      </c>
      <c r="E19" s="20">
        <v>268798.23</v>
      </c>
      <c r="F19" s="20">
        <v>109730.45</v>
      </c>
      <c r="G19" s="20">
        <v>448031.04</v>
      </c>
      <c r="H19" s="20">
        <v>244042</v>
      </c>
      <c r="I19" s="20">
        <v>246494.54</v>
      </c>
      <c r="J19" s="5">
        <v>392851.41</v>
      </c>
      <c r="K19" s="20">
        <v>262538.51</v>
      </c>
      <c r="L19" s="20"/>
      <c r="M19" s="20"/>
      <c r="N19" s="20">
        <f t="shared" si="0"/>
        <v>3160732.55</v>
      </c>
    </row>
    <row r="20" spans="1:14" s="18" customFormat="1" x14ac:dyDescent="0.2">
      <c r="A20" s="18" t="s">
        <v>25</v>
      </c>
      <c r="B20" s="20">
        <v>3204446.27</v>
      </c>
      <c r="C20" s="20">
        <v>3203320.11</v>
      </c>
      <c r="D20" s="20">
        <v>3372672.11</v>
      </c>
      <c r="E20" s="20">
        <v>3489128.73</v>
      </c>
      <c r="F20" s="20">
        <v>2332410.7599999998</v>
      </c>
      <c r="G20" s="20">
        <v>4165730.49</v>
      </c>
      <c r="H20" s="20">
        <v>3929518.98</v>
      </c>
      <c r="I20" s="20">
        <v>2793814.36</v>
      </c>
      <c r="J20" s="5">
        <v>3365416.81</v>
      </c>
      <c r="K20" s="20">
        <v>3150649.54</v>
      </c>
      <c r="L20" s="20"/>
      <c r="M20" s="20"/>
      <c r="N20" s="20">
        <f t="shared" si="0"/>
        <v>33007108.159999996</v>
      </c>
    </row>
    <row r="21" spans="1:14" s="18" customFormat="1" x14ac:dyDescent="0.2">
      <c r="A21" s="18" t="s">
        <v>26</v>
      </c>
      <c r="B21" s="47">
        <v>161082.29999999999</v>
      </c>
      <c r="C21" s="47">
        <v>163639.74</v>
      </c>
      <c r="D21" s="47">
        <v>158650.85</v>
      </c>
      <c r="E21" s="47">
        <v>153520.63999999998</v>
      </c>
      <c r="F21" s="47">
        <v>49038.13</v>
      </c>
      <c r="G21" s="47">
        <v>220960.59</v>
      </c>
      <c r="H21" s="47">
        <v>133969.68</v>
      </c>
      <c r="I21" s="47">
        <v>102302.65</v>
      </c>
      <c r="J21" s="47">
        <v>123690.95</v>
      </c>
      <c r="K21" s="47">
        <v>146753.73000000001</v>
      </c>
      <c r="L21" s="47"/>
      <c r="M21" s="47"/>
      <c r="N21" s="47">
        <f t="shared" si="0"/>
        <v>1413609.2599999998</v>
      </c>
    </row>
    <row r="22" spans="1:14" s="18" customFormat="1" x14ac:dyDescent="0.2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s="18" customFormat="1" x14ac:dyDescent="0.2">
      <c r="A23" s="18" t="s">
        <v>9</v>
      </c>
      <c r="B23" s="20">
        <f>SUM(B5:B22)</f>
        <v>22269099.52</v>
      </c>
      <c r="C23" s="20">
        <f>SUM(C5:C22)</f>
        <v>21896807.810000002</v>
      </c>
      <c r="D23" s="20">
        <f>SUM(D5:D22)</f>
        <v>23663237.360000003</v>
      </c>
      <c r="E23" s="20">
        <f t="shared" ref="E23:N23" si="1">SUM(E5:E22)</f>
        <v>23416549.390000004</v>
      </c>
      <c r="F23" s="20">
        <f t="shared" si="1"/>
        <v>13809621.270000001</v>
      </c>
      <c r="G23" s="20">
        <f t="shared" si="1"/>
        <v>27552596.020000007</v>
      </c>
      <c r="H23" s="20">
        <f>SUM(H5:H22)</f>
        <v>26011109.850000001</v>
      </c>
      <c r="I23" s="20">
        <f t="shared" si="1"/>
        <v>18957308.819999993</v>
      </c>
      <c r="J23" s="20">
        <f>SUM(J5:J22)</f>
        <v>21975026.579999994</v>
      </c>
      <c r="K23" s="20">
        <f t="shared" si="1"/>
        <v>20470429.690000001</v>
      </c>
      <c r="L23" s="20">
        <f t="shared" si="1"/>
        <v>0</v>
      </c>
      <c r="M23" s="20">
        <f t="shared" si="1"/>
        <v>0</v>
      </c>
      <c r="N23" s="20">
        <f t="shared" si="1"/>
        <v>220021786.30999994</v>
      </c>
    </row>
    <row r="24" spans="1:14" s="18" customFormat="1" x14ac:dyDescent="0.2">
      <c r="B24" s="20"/>
      <c r="C24" s="20"/>
      <c r="D24" s="20"/>
      <c r="E24" s="20"/>
      <c r="F24" s="20"/>
      <c r="G24" s="20"/>
      <c r="H24" s="20"/>
      <c r="I24" s="20"/>
      <c r="M24" s="20"/>
      <c r="N24" s="20"/>
    </row>
    <row r="25" spans="1:14" s="18" customFormat="1" x14ac:dyDescent="0.2">
      <c r="N25" s="5"/>
    </row>
    <row r="33" s="18" customFormat="1" ht="12" customHeight="1" x14ac:dyDescent="0.2"/>
  </sheetData>
  <mergeCells count="2">
    <mergeCell ref="N2:N3"/>
    <mergeCell ref="A1:N1"/>
  </mergeCells>
  <pageMargins left="0.75" right="0.75" top="1" bottom="1" header="0.5" footer="0.5"/>
  <pageSetup paperSize="5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9"/>
  <sheetViews>
    <sheetView zoomScaleNormal="100" workbookViewId="0">
      <selection sqref="A1:XFD1048576"/>
    </sheetView>
  </sheetViews>
  <sheetFormatPr defaultRowHeight="12" x14ac:dyDescent="0.2"/>
  <cols>
    <col min="1" max="1" width="16" style="18" customWidth="1"/>
    <col min="2" max="8" width="15" style="18" bestFit="1" customWidth="1"/>
    <col min="9" max="9" width="15.5703125" style="18" bestFit="1" customWidth="1"/>
    <col min="10" max="13" width="15" style="18" bestFit="1" customWidth="1"/>
    <col min="14" max="14" width="17.42578125" style="18" bestFit="1" customWidth="1"/>
    <col min="15" max="256" width="9.140625" style="18"/>
    <col min="257" max="257" width="13.28515625" style="18" customWidth="1"/>
    <col min="258" max="258" width="14" style="18" bestFit="1" customWidth="1"/>
    <col min="259" max="266" width="13.85546875" style="18" bestFit="1" customWidth="1"/>
    <col min="267" max="268" width="14" style="18" bestFit="1" customWidth="1"/>
    <col min="269" max="269" width="13.5703125" style="18" customWidth="1"/>
    <col min="270" max="270" width="16" style="18" bestFit="1" customWidth="1"/>
    <col min="271" max="512" width="9.140625" style="18"/>
    <col min="513" max="513" width="13.28515625" style="18" customWidth="1"/>
    <col min="514" max="514" width="14" style="18" bestFit="1" customWidth="1"/>
    <col min="515" max="522" width="13.85546875" style="18" bestFit="1" customWidth="1"/>
    <col min="523" max="524" width="14" style="18" bestFit="1" customWidth="1"/>
    <col min="525" max="525" width="13.5703125" style="18" customWidth="1"/>
    <col min="526" max="526" width="16" style="18" bestFit="1" customWidth="1"/>
    <col min="527" max="768" width="9.140625" style="18"/>
    <col min="769" max="769" width="13.28515625" style="18" customWidth="1"/>
    <col min="770" max="770" width="14" style="18" bestFit="1" customWidth="1"/>
    <col min="771" max="778" width="13.85546875" style="18" bestFit="1" customWidth="1"/>
    <col min="779" max="780" width="14" style="18" bestFit="1" customWidth="1"/>
    <col min="781" max="781" width="13.5703125" style="18" customWidth="1"/>
    <col min="782" max="782" width="16" style="18" bestFit="1" customWidth="1"/>
    <col min="783" max="1024" width="9.140625" style="18"/>
    <col min="1025" max="1025" width="13.28515625" style="18" customWidth="1"/>
    <col min="1026" max="1026" width="14" style="18" bestFit="1" customWidth="1"/>
    <col min="1027" max="1034" width="13.85546875" style="18" bestFit="1" customWidth="1"/>
    <col min="1035" max="1036" width="14" style="18" bestFit="1" customWidth="1"/>
    <col min="1037" max="1037" width="13.5703125" style="18" customWidth="1"/>
    <col min="1038" max="1038" width="16" style="18" bestFit="1" customWidth="1"/>
    <col min="1039" max="1280" width="9.140625" style="18"/>
    <col min="1281" max="1281" width="13.28515625" style="18" customWidth="1"/>
    <col min="1282" max="1282" width="14" style="18" bestFit="1" customWidth="1"/>
    <col min="1283" max="1290" width="13.85546875" style="18" bestFit="1" customWidth="1"/>
    <col min="1291" max="1292" width="14" style="18" bestFit="1" customWidth="1"/>
    <col min="1293" max="1293" width="13.5703125" style="18" customWidth="1"/>
    <col min="1294" max="1294" width="16" style="18" bestFit="1" customWidth="1"/>
    <col min="1295" max="1536" width="9.140625" style="18"/>
    <col min="1537" max="1537" width="13.28515625" style="18" customWidth="1"/>
    <col min="1538" max="1538" width="14" style="18" bestFit="1" customWidth="1"/>
    <col min="1539" max="1546" width="13.85546875" style="18" bestFit="1" customWidth="1"/>
    <col min="1547" max="1548" width="14" style="18" bestFit="1" customWidth="1"/>
    <col min="1549" max="1549" width="13.5703125" style="18" customWidth="1"/>
    <col min="1550" max="1550" width="16" style="18" bestFit="1" customWidth="1"/>
    <col min="1551" max="1792" width="9.140625" style="18"/>
    <col min="1793" max="1793" width="13.28515625" style="18" customWidth="1"/>
    <col min="1794" max="1794" width="14" style="18" bestFit="1" customWidth="1"/>
    <col min="1795" max="1802" width="13.85546875" style="18" bestFit="1" customWidth="1"/>
    <col min="1803" max="1804" width="14" style="18" bestFit="1" customWidth="1"/>
    <col min="1805" max="1805" width="13.5703125" style="18" customWidth="1"/>
    <col min="1806" max="1806" width="16" style="18" bestFit="1" customWidth="1"/>
    <col min="1807" max="2048" width="9.140625" style="18"/>
    <col min="2049" max="2049" width="13.28515625" style="18" customWidth="1"/>
    <col min="2050" max="2050" width="14" style="18" bestFit="1" customWidth="1"/>
    <col min="2051" max="2058" width="13.85546875" style="18" bestFit="1" customWidth="1"/>
    <col min="2059" max="2060" width="14" style="18" bestFit="1" customWidth="1"/>
    <col min="2061" max="2061" width="13.5703125" style="18" customWidth="1"/>
    <col min="2062" max="2062" width="16" style="18" bestFit="1" customWidth="1"/>
    <col min="2063" max="2304" width="9.140625" style="18"/>
    <col min="2305" max="2305" width="13.28515625" style="18" customWidth="1"/>
    <col min="2306" max="2306" width="14" style="18" bestFit="1" customWidth="1"/>
    <col min="2307" max="2314" width="13.85546875" style="18" bestFit="1" customWidth="1"/>
    <col min="2315" max="2316" width="14" style="18" bestFit="1" customWidth="1"/>
    <col min="2317" max="2317" width="13.5703125" style="18" customWidth="1"/>
    <col min="2318" max="2318" width="16" style="18" bestFit="1" customWidth="1"/>
    <col min="2319" max="2560" width="9.140625" style="18"/>
    <col min="2561" max="2561" width="13.28515625" style="18" customWidth="1"/>
    <col min="2562" max="2562" width="14" style="18" bestFit="1" customWidth="1"/>
    <col min="2563" max="2570" width="13.85546875" style="18" bestFit="1" customWidth="1"/>
    <col min="2571" max="2572" width="14" style="18" bestFit="1" customWidth="1"/>
    <col min="2573" max="2573" width="13.5703125" style="18" customWidth="1"/>
    <col min="2574" max="2574" width="16" style="18" bestFit="1" customWidth="1"/>
    <col min="2575" max="2816" width="9.140625" style="18"/>
    <col min="2817" max="2817" width="13.28515625" style="18" customWidth="1"/>
    <col min="2818" max="2818" width="14" style="18" bestFit="1" customWidth="1"/>
    <col min="2819" max="2826" width="13.85546875" style="18" bestFit="1" customWidth="1"/>
    <col min="2827" max="2828" width="14" style="18" bestFit="1" customWidth="1"/>
    <col min="2829" max="2829" width="13.5703125" style="18" customWidth="1"/>
    <col min="2830" max="2830" width="16" style="18" bestFit="1" customWidth="1"/>
    <col min="2831" max="3072" width="9.140625" style="18"/>
    <col min="3073" max="3073" width="13.28515625" style="18" customWidth="1"/>
    <col min="3074" max="3074" width="14" style="18" bestFit="1" customWidth="1"/>
    <col min="3075" max="3082" width="13.85546875" style="18" bestFit="1" customWidth="1"/>
    <col min="3083" max="3084" width="14" style="18" bestFit="1" customWidth="1"/>
    <col min="3085" max="3085" width="13.5703125" style="18" customWidth="1"/>
    <col min="3086" max="3086" width="16" style="18" bestFit="1" customWidth="1"/>
    <col min="3087" max="3328" width="9.140625" style="18"/>
    <col min="3329" max="3329" width="13.28515625" style="18" customWidth="1"/>
    <col min="3330" max="3330" width="14" style="18" bestFit="1" customWidth="1"/>
    <col min="3331" max="3338" width="13.85546875" style="18" bestFit="1" customWidth="1"/>
    <col min="3339" max="3340" width="14" style="18" bestFit="1" customWidth="1"/>
    <col min="3341" max="3341" width="13.5703125" style="18" customWidth="1"/>
    <col min="3342" max="3342" width="16" style="18" bestFit="1" customWidth="1"/>
    <col min="3343" max="3584" width="9.140625" style="18"/>
    <col min="3585" max="3585" width="13.28515625" style="18" customWidth="1"/>
    <col min="3586" max="3586" width="14" style="18" bestFit="1" customWidth="1"/>
    <col min="3587" max="3594" width="13.85546875" style="18" bestFit="1" customWidth="1"/>
    <col min="3595" max="3596" width="14" style="18" bestFit="1" customWidth="1"/>
    <col min="3597" max="3597" width="13.5703125" style="18" customWidth="1"/>
    <col min="3598" max="3598" width="16" style="18" bestFit="1" customWidth="1"/>
    <col min="3599" max="3840" width="9.140625" style="18"/>
    <col min="3841" max="3841" width="13.28515625" style="18" customWidth="1"/>
    <col min="3842" max="3842" width="14" style="18" bestFit="1" customWidth="1"/>
    <col min="3843" max="3850" width="13.85546875" style="18" bestFit="1" customWidth="1"/>
    <col min="3851" max="3852" width="14" style="18" bestFit="1" customWidth="1"/>
    <col min="3853" max="3853" width="13.5703125" style="18" customWidth="1"/>
    <col min="3854" max="3854" width="16" style="18" bestFit="1" customWidth="1"/>
    <col min="3855" max="4096" width="9.140625" style="18"/>
    <col min="4097" max="4097" width="13.28515625" style="18" customWidth="1"/>
    <col min="4098" max="4098" width="14" style="18" bestFit="1" customWidth="1"/>
    <col min="4099" max="4106" width="13.85546875" style="18" bestFit="1" customWidth="1"/>
    <col min="4107" max="4108" width="14" style="18" bestFit="1" customWidth="1"/>
    <col min="4109" max="4109" width="13.5703125" style="18" customWidth="1"/>
    <col min="4110" max="4110" width="16" style="18" bestFit="1" customWidth="1"/>
    <col min="4111" max="4352" width="9.140625" style="18"/>
    <col min="4353" max="4353" width="13.28515625" style="18" customWidth="1"/>
    <col min="4354" max="4354" width="14" style="18" bestFit="1" customWidth="1"/>
    <col min="4355" max="4362" width="13.85546875" style="18" bestFit="1" customWidth="1"/>
    <col min="4363" max="4364" width="14" style="18" bestFit="1" customWidth="1"/>
    <col min="4365" max="4365" width="13.5703125" style="18" customWidth="1"/>
    <col min="4366" max="4366" width="16" style="18" bestFit="1" customWidth="1"/>
    <col min="4367" max="4608" width="9.140625" style="18"/>
    <col min="4609" max="4609" width="13.28515625" style="18" customWidth="1"/>
    <col min="4610" max="4610" width="14" style="18" bestFit="1" customWidth="1"/>
    <col min="4611" max="4618" width="13.85546875" style="18" bestFit="1" customWidth="1"/>
    <col min="4619" max="4620" width="14" style="18" bestFit="1" customWidth="1"/>
    <col min="4621" max="4621" width="13.5703125" style="18" customWidth="1"/>
    <col min="4622" max="4622" width="16" style="18" bestFit="1" customWidth="1"/>
    <col min="4623" max="4864" width="9.140625" style="18"/>
    <col min="4865" max="4865" width="13.28515625" style="18" customWidth="1"/>
    <col min="4866" max="4866" width="14" style="18" bestFit="1" customWidth="1"/>
    <col min="4867" max="4874" width="13.85546875" style="18" bestFit="1" customWidth="1"/>
    <col min="4875" max="4876" width="14" style="18" bestFit="1" customWidth="1"/>
    <col min="4877" max="4877" width="13.5703125" style="18" customWidth="1"/>
    <col min="4878" max="4878" width="16" style="18" bestFit="1" customWidth="1"/>
    <col min="4879" max="5120" width="9.140625" style="18"/>
    <col min="5121" max="5121" width="13.28515625" style="18" customWidth="1"/>
    <col min="5122" max="5122" width="14" style="18" bestFit="1" customWidth="1"/>
    <col min="5123" max="5130" width="13.85546875" style="18" bestFit="1" customWidth="1"/>
    <col min="5131" max="5132" width="14" style="18" bestFit="1" customWidth="1"/>
    <col min="5133" max="5133" width="13.5703125" style="18" customWidth="1"/>
    <col min="5134" max="5134" width="16" style="18" bestFit="1" customWidth="1"/>
    <col min="5135" max="5376" width="9.140625" style="18"/>
    <col min="5377" max="5377" width="13.28515625" style="18" customWidth="1"/>
    <col min="5378" max="5378" width="14" style="18" bestFit="1" customWidth="1"/>
    <col min="5379" max="5386" width="13.85546875" style="18" bestFit="1" customWidth="1"/>
    <col min="5387" max="5388" width="14" style="18" bestFit="1" customWidth="1"/>
    <col min="5389" max="5389" width="13.5703125" style="18" customWidth="1"/>
    <col min="5390" max="5390" width="16" style="18" bestFit="1" customWidth="1"/>
    <col min="5391" max="5632" width="9.140625" style="18"/>
    <col min="5633" max="5633" width="13.28515625" style="18" customWidth="1"/>
    <col min="5634" max="5634" width="14" style="18" bestFit="1" customWidth="1"/>
    <col min="5635" max="5642" width="13.85546875" style="18" bestFit="1" customWidth="1"/>
    <col min="5643" max="5644" width="14" style="18" bestFit="1" customWidth="1"/>
    <col min="5645" max="5645" width="13.5703125" style="18" customWidth="1"/>
    <col min="5646" max="5646" width="16" style="18" bestFit="1" customWidth="1"/>
    <col min="5647" max="5888" width="9.140625" style="18"/>
    <col min="5889" max="5889" width="13.28515625" style="18" customWidth="1"/>
    <col min="5890" max="5890" width="14" style="18" bestFit="1" customWidth="1"/>
    <col min="5891" max="5898" width="13.85546875" style="18" bestFit="1" customWidth="1"/>
    <col min="5899" max="5900" width="14" style="18" bestFit="1" customWidth="1"/>
    <col min="5901" max="5901" width="13.5703125" style="18" customWidth="1"/>
    <col min="5902" max="5902" width="16" style="18" bestFit="1" customWidth="1"/>
    <col min="5903" max="6144" width="9.140625" style="18"/>
    <col min="6145" max="6145" width="13.28515625" style="18" customWidth="1"/>
    <col min="6146" max="6146" width="14" style="18" bestFit="1" customWidth="1"/>
    <col min="6147" max="6154" width="13.85546875" style="18" bestFit="1" customWidth="1"/>
    <col min="6155" max="6156" width="14" style="18" bestFit="1" customWidth="1"/>
    <col min="6157" max="6157" width="13.5703125" style="18" customWidth="1"/>
    <col min="6158" max="6158" width="16" style="18" bestFit="1" customWidth="1"/>
    <col min="6159" max="6400" width="9.140625" style="18"/>
    <col min="6401" max="6401" width="13.28515625" style="18" customWidth="1"/>
    <col min="6402" max="6402" width="14" style="18" bestFit="1" customWidth="1"/>
    <col min="6403" max="6410" width="13.85546875" style="18" bestFit="1" customWidth="1"/>
    <col min="6411" max="6412" width="14" style="18" bestFit="1" customWidth="1"/>
    <col min="6413" max="6413" width="13.5703125" style="18" customWidth="1"/>
    <col min="6414" max="6414" width="16" style="18" bestFit="1" customWidth="1"/>
    <col min="6415" max="6656" width="9.140625" style="18"/>
    <col min="6657" max="6657" width="13.28515625" style="18" customWidth="1"/>
    <col min="6658" max="6658" width="14" style="18" bestFit="1" customWidth="1"/>
    <col min="6659" max="6666" width="13.85546875" style="18" bestFit="1" customWidth="1"/>
    <col min="6667" max="6668" width="14" style="18" bestFit="1" customWidth="1"/>
    <col min="6669" max="6669" width="13.5703125" style="18" customWidth="1"/>
    <col min="6670" max="6670" width="16" style="18" bestFit="1" customWidth="1"/>
    <col min="6671" max="6912" width="9.140625" style="18"/>
    <col min="6913" max="6913" width="13.28515625" style="18" customWidth="1"/>
    <col min="6914" max="6914" width="14" style="18" bestFit="1" customWidth="1"/>
    <col min="6915" max="6922" width="13.85546875" style="18" bestFit="1" customWidth="1"/>
    <col min="6923" max="6924" width="14" style="18" bestFit="1" customWidth="1"/>
    <col min="6925" max="6925" width="13.5703125" style="18" customWidth="1"/>
    <col min="6926" max="6926" width="16" style="18" bestFit="1" customWidth="1"/>
    <col min="6927" max="7168" width="9.140625" style="18"/>
    <col min="7169" max="7169" width="13.28515625" style="18" customWidth="1"/>
    <col min="7170" max="7170" width="14" style="18" bestFit="1" customWidth="1"/>
    <col min="7171" max="7178" width="13.85546875" style="18" bestFit="1" customWidth="1"/>
    <col min="7179" max="7180" width="14" style="18" bestFit="1" customWidth="1"/>
    <col min="7181" max="7181" width="13.5703125" style="18" customWidth="1"/>
    <col min="7182" max="7182" width="16" style="18" bestFit="1" customWidth="1"/>
    <col min="7183" max="7424" width="9.140625" style="18"/>
    <col min="7425" max="7425" width="13.28515625" style="18" customWidth="1"/>
    <col min="7426" max="7426" width="14" style="18" bestFit="1" customWidth="1"/>
    <col min="7427" max="7434" width="13.85546875" style="18" bestFit="1" customWidth="1"/>
    <col min="7435" max="7436" width="14" style="18" bestFit="1" customWidth="1"/>
    <col min="7437" max="7437" width="13.5703125" style="18" customWidth="1"/>
    <col min="7438" max="7438" width="16" style="18" bestFit="1" customWidth="1"/>
    <col min="7439" max="7680" width="9.140625" style="18"/>
    <col min="7681" max="7681" width="13.28515625" style="18" customWidth="1"/>
    <col min="7682" max="7682" width="14" style="18" bestFit="1" customWidth="1"/>
    <col min="7683" max="7690" width="13.85546875" style="18" bestFit="1" customWidth="1"/>
    <col min="7691" max="7692" width="14" style="18" bestFit="1" customWidth="1"/>
    <col min="7693" max="7693" width="13.5703125" style="18" customWidth="1"/>
    <col min="7694" max="7694" width="16" style="18" bestFit="1" customWidth="1"/>
    <col min="7695" max="7936" width="9.140625" style="18"/>
    <col min="7937" max="7937" width="13.28515625" style="18" customWidth="1"/>
    <col min="7938" max="7938" width="14" style="18" bestFit="1" customWidth="1"/>
    <col min="7939" max="7946" width="13.85546875" style="18" bestFit="1" customWidth="1"/>
    <col min="7947" max="7948" width="14" style="18" bestFit="1" customWidth="1"/>
    <col min="7949" max="7949" width="13.5703125" style="18" customWidth="1"/>
    <col min="7950" max="7950" width="16" style="18" bestFit="1" customWidth="1"/>
    <col min="7951" max="8192" width="9.140625" style="18"/>
    <col min="8193" max="8193" width="13.28515625" style="18" customWidth="1"/>
    <col min="8194" max="8194" width="14" style="18" bestFit="1" customWidth="1"/>
    <col min="8195" max="8202" width="13.85546875" style="18" bestFit="1" customWidth="1"/>
    <col min="8203" max="8204" width="14" style="18" bestFit="1" customWidth="1"/>
    <col min="8205" max="8205" width="13.5703125" style="18" customWidth="1"/>
    <col min="8206" max="8206" width="16" style="18" bestFit="1" customWidth="1"/>
    <col min="8207" max="8448" width="9.140625" style="18"/>
    <col min="8449" max="8449" width="13.28515625" style="18" customWidth="1"/>
    <col min="8450" max="8450" width="14" style="18" bestFit="1" customWidth="1"/>
    <col min="8451" max="8458" width="13.85546875" style="18" bestFit="1" customWidth="1"/>
    <col min="8459" max="8460" width="14" style="18" bestFit="1" customWidth="1"/>
    <col min="8461" max="8461" width="13.5703125" style="18" customWidth="1"/>
    <col min="8462" max="8462" width="16" style="18" bestFit="1" customWidth="1"/>
    <col min="8463" max="8704" width="9.140625" style="18"/>
    <col min="8705" max="8705" width="13.28515625" style="18" customWidth="1"/>
    <col min="8706" max="8706" width="14" style="18" bestFit="1" customWidth="1"/>
    <col min="8707" max="8714" width="13.85546875" style="18" bestFit="1" customWidth="1"/>
    <col min="8715" max="8716" width="14" style="18" bestFit="1" customWidth="1"/>
    <col min="8717" max="8717" width="13.5703125" style="18" customWidth="1"/>
    <col min="8718" max="8718" width="16" style="18" bestFit="1" customWidth="1"/>
    <col min="8719" max="8960" width="9.140625" style="18"/>
    <col min="8961" max="8961" width="13.28515625" style="18" customWidth="1"/>
    <col min="8962" max="8962" width="14" style="18" bestFit="1" customWidth="1"/>
    <col min="8963" max="8970" width="13.85546875" style="18" bestFit="1" customWidth="1"/>
    <col min="8971" max="8972" width="14" style="18" bestFit="1" customWidth="1"/>
    <col min="8973" max="8973" width="13.5703125" style="18" customWidth="1"/>
    <col min="8974" max="8974" width="16" style="18" bestFit="1" customWidth="1"/>
    <col min="8975" max="9216" width="9.140625" style="18"/>
    <col min="9217" max="9217" width="13.28515625" style="18" customWidth="1"/>
    <col min="9218" max="9218" width="14" style="18" bestFit="1" customWidth="1"/>
    <col min="9219" max="9226" width="13.85546875" style="18" bestFit="1" customWidth="1"/>
    <col min="9227" max="9228" width="14" style="18" bestFit="1" customWidth="1"/>
    <col min="9229" max="9229" width="13.5703125" style="18" customWidth="1"/>
    <col min="9230" max="9230" width="16" style="18" bestFit="1" customWidth="1"/>
    <col min="9231" max="9472" width="9.140625" style="18"/>
    <col min="9473" max="9473" width="13.28515625" style="18" customWidth="1"/>
    <col min="9474" max="9474" width="14" style="18" bestFit="1" customWidth="1"/>
    <col min="9475" max="9482" width="13.85546875" style="18" bestFit="1" customWidth="1"/>
    <col min="9483" max="9484" width="14" style="18" bestFit="1" customWidth="1"/>
    <col min="9485" max="9485" width="13.5703125" style="18" customWidth="1"/>
    <col min="9486" max="9486" width="16" style="18" bestFit="1" customWidth="1"/>
    <col min="9487" max="9728" width="9.140625" style="18"/>
    <col min="9729" max="9729" width="13.28515625" style="18" customWidth="1"/>
    <col min="9730" max="9730" width="14" style="18" bestFit="1" customWidth="1"/>
    <col min="9731" max="9738" width="13.85546875" style="18" bestFit="1" customWidth="1"/>
    <col min="9739" max="9740" width="14" style="18" bestFit="1" customWidth="1"/>
    <col min="9741" max="9741" width="13.5703125" style="18" customWidth="1"/>
    <col min="9742" max="9742" width="16" style="18" bestFit="1" customWidth="1"/>
    <col min="9743" max="9984" width="9.140625" style="18"/>
    <col min="9985" max="9985" width="13.28515625" style="18" customWidth="1"/>
    <col min="9986" max="9986" width="14" style="18" bestFit="1" customWidth="1"/>
    <col min="9987" max="9994" width="13.85546875" style="18" bestFit="1" customWidth="1"/>
    <col min="9995" max="9996" width="14" style="18" bestFit="1" customWidth="1"/>
    <col min="9997" max="9997" width="13.5703125" style="18" customWidth="1"/>
    <col min="9998" max="9998" width="16" style="18" bestFit="1" customWidth="1"/>
    <col min="9999" max="10240" width="9.140625" style="18"/>
    <col min="10241" max="10241" width="13.28515625" style="18" customWidth="1"/>
    <col min="10242" max="10242" width="14" style="18" bestFit="1" customWidth="1"/>
    <col min="10243" max="10250" width="13.85546875" style="18" bestFit="1" customWidth="1"/>
    <col min="10251" max="10252" width="14" style="18" bestFit="1" customWidth="1"/>
    <col min="10253" max="10253" width="13.5703125" style="18" customWidth="1"/>
    <col min="10254" max="10254" width="16" style="18" bestFit="1" customWidth="1"/>
    <col min="10255" max="10496" width="9.140625" style="18"/>
    <col min="10497" max="10497" width="13.28515625" style="18" customWidth="1"/>
    <col min="10498" max="10498" width="14" style="18" bestFit="1" customWidth="1"/>
    <col min="10499" max="10506" width="13.85546875" style="18" bestFit="1" customWidth="1"/>
    <col min="10507" max="10508" width="14" style="18" bestFit="1" customWidth="1"/>
    <col min="10509" max="10509" width="13.5703125" style="18" customWidth="1"/>
    <col min="10510" max="10510" width="16" style="18" bestFit="1" customWidth="1"/>
    <col min="10511" max="10752" width="9.140625" style="18"/>
    <col min="10753" max="10753" width="13.28515625" style="18" customWidth="1"/>
    <col min="10754" max="10754" width="14" style="18" bestFit="1" customWidth="1"/>
    <col min="10755" max="10762" width="13.85546875" style="18" bestFit="1" customWidth="1"/>
    <col min="10763" max="10764" width="14" style="18" bestFit="1" customWidth="1"/>
    <col min="10765" max="10765" width="13.5703125" style="18" customWidth="1"/>
    <col min="10766" max="10766" width="16" style="18" bestFit="1" customWidth="1"/>
    <col min="10767" max="11008" width="9.140625" style="18"/>
    <col min="11009" max="11009" width="13.28515625" style="18" customWidth="1"/>
    <col min="11010" max="11010" width="14" style="18" bestFit="1" customWidth="1"/>
    <col min="11011" max="11018" width="13.85546875" style="18" bestFit="1" customWidth="1"/>
    <col min="11019" max="11020" width="14" style="18" bestFit="1" customWidth="1"/>
    <col min="11021" max="11021" width="13.5703125" style="18" customWidth="1"/>
    <col min="11022" max="11022" width="16" style="18" bestFit="1" customWidth="1"/>
    <col min="11023" max="11264" width="9.140625" style="18"/>
    <col min="11265" max="11265" width="13.28515625" style="18" customWidth="1"/>
    <col min="11266" max="11266" width="14" style="18" bestFit="1" customWidth="1"/>
    <col min="11267" max="11274" width="13.85546875" style="18" bestFit="1" customWidth="1"/>
    <col min="11275" max="11276" width="14" style="18" bestFit="1" customWidth="1"/>
    <col min="11277" max="11277" width="13.5703125" style="18" customWidth="1"/>
    <col min="11278" max="11278" width="16" style="18" bestFit="1" customWidth="1"/>
    <col min="11279" max="11520" width="9.140625" style="18"/>
    <col min="11521" max="11521" width="13.28515625" style="18" customWidth="1"/>
    <col min="11522" max="11522" width="14" style="18" bestFit="1" customWidth="1"/>
    <col min="11523" max="11530" width="13.85546875" style="18" bestFit="1" customWidth="1"/>
    <col min="11531" max="11532" width="14" style="18" bestFit="1" customWidth="1"/>
    <col min="11533" max="11533" width="13.5703125" style="18" customWidth="1"/>
    <col min="11534" max="11534" width="16" style="18" bestFit="1" customWidth="1"/>
    <col min="11535" max="11776" width="9.140625" style="18"/>
    <col min="11777" max="11777" width="13.28515625" style="18" customWidth="1"/>
    <col min="11778" max="11778" width="14" style="18" bestFit="1" customWidth="1"/>
    <col min="11779" max="11786" width="13.85546875" style="18" bestFit="1" customWidth="1"/>
    <col min="11787" max="11788" width="14" style="18" bestFit="1" customWidth="1"/>
    <col min="11789" max="11789" width="13.5703125" style="18" customWidth="1"/>
    <col min="11790" max="11790" width="16" style="18" bestFit="1" customWidth="1"/>
    <col min="11791" max="12032" width="9.140625" style="18"/>
    <col min="12033" max="12033" width="13.28515625" style="18" customWidth="1"/>
    <col min="12034" max="12034" width="14" style="18" bestFit="1" customWidth="1"/>
    <col min="12035" max="12042" width="13.85546875" style="18" bestFit="1" customWidth="1"/>
    <col min="12043" max="12044" width="14" style="18" bestFit="1" customWidth="1"/>
    <col min="12045" max="12045" width="13.5703125" style="18" customWidth="1"/>
    <col min="12046" max="12046" width="16" style="18" bestFit="1" customWidth="1"/>
    <col min="12047" max="12288" width="9.140625" style="18"/>
    <col min="12289" max="12289" width="13.28515625" style="18" customWidth="1"/>
    <col min="12290" max="12290" width="14" style="18" bestFit="1" customWidth="1"/>
    <col min="12291" max="12298" width="13.85546875" style="18" bestFit="1" customWidth="1"/>
    <col min="12299" max="12300" width="14" style="18" bestFit="1" customWidth="1"/>
    <col min="12301" max="12301" width="13.5703125" style="18" customWidth="1"/>
    <col min="12302" max="12302" width="16" style="18" bestFit="1" customWidth="1"/>
    <col min="12303" max="12544" width="9.140625" style="18"/>
    <col min="12545" max="12545" width="13.28515625" style="18" customWidth="1"/>
    <col min="12546" max="12546" width="14" style="18" bestFit="1" customWidth="1"/>
    <col min="12547" max="12554" width="13.85546875" style="18" bestFit="1" customWidth="1"/>
    <col min="12555" max="12556" width="14" style="18" bestFit="1" customWidth="1"/>
    <col min="12557" max="12557" width="13.5703125" style="18" customWidth="1"/>
    <col min="12558" max="12558" width="16" style="18" bestFit="1" customWidth="1"/>
    <col min="12559" max="12800" width="9.140625" style="18"/>
    <col min="12801" max="12801" width="13.28515625" style="18" customWidth="1"/>
    <col min="12802" max="12802" width="14" style="18" bestFit="1" customWidth="1"/>
    <col min="12803" max="12810" width="13.85546875" style="18" bestFit="1" customWidth="1"/>
    <col min="12811" max="12812" width="14" style="18" bestFit="1" customWidth="1"/>
    <col min="12813" max="12813" width="13.5703125" style="18" customWidth="1"/>
    <col min="12814" max="12814" width="16" style="18" bestFit="1" customWidth="1"/>
    <col min="12815" max="13056" width="9.140625" style="18"/>
    <col min="13057" max="13057" width="13.28515625" style="18" customWidth="1"/>
    <col min="13058" max="13058" width="14" style="18" bestFit="1" customWidth="1"/>
    <col min="13059" max="13066" width="13.85546875" style="18" bestFit="1" customWidth="1"/>
    <col min="13067" max="13068" width="14" style="18" bestFit="1" customWidth="1"/>
    <col min="13069" max="13069" width="13.5703125" style="18" customWidth="1"/>
    <col min="13070" max="13070" width="16" style="18" bestFit="1" customWidth="1"/>
    <col min="13071" max="13312" width="9.140625" style="18"/>
    <col min="13313" max="13313" width="13.28515625" style="18" customWidth="1"/>
    <col min="13314" max="13314" width="14" style="18" bestFit="1" customWidth="1"/>
    <col min="13315" max="13322" width="13.85546875" style="18" bestFit="1" customWidth="1"/>
    <col min="13323" max="13324" width="14" style="18" bestFit="1" customWidth="1"/>
    <col min="13325" max="13325" width="13.5703125" style="18" customWidth="1"/>
    <col min="13326" max="13326" width="16" style="18" bestFit="1" customWidth="1"/>
    <col min="13327" max="13568" width="9.140625" style="18"/>
    <col min="13569" max="13569" width="13.28515625" style="18" customWidth="1"/>
    <col min="13570" max="13570" width="14" style="18" bestFit="1" customWidth="1"/>
    <col min="13571" max="13578" width="13.85546875" style="18" bestFit="1" customWidth="1"/>
    <col min="13579" max="13580" width="14" style="18" bestFit="1" customWidth="1"/>
    <col min="13581" max="13581" width="13.5703125" style="18" customWidth="1"/>
    <col min="13582" max="13582" width="16" style="18" bestFit="1" customWidth="1"/>
    <col min="13583" max="13824" width="9.140625" style="18"/>
    <col min="13825" max="13825" width="13.28515625" style="18" customWidth="1"/>
    <col min="13826" max="13826" width="14" style="18" bestFit="1" customWidth="1"/>
    <col min="13827" max="13834" width="13.85546875" style="18" bestFit="1" customWidth="1"/>
    <col min="13835" max="13836" width="14" style="18" bestFit="1" customWidth="1"/>
    <col min="13837" max="13837" width="13.5703125" style="18" customWidth="1"/>
    <col min="13838" max="13838" width="16" style="18" bestFit="1" customWidth="1"/>
    <col min="13839" max="14080" width="9.140625" style="18"/>
    <col min="14081" max="14081" width="13.28515625" style="18" customWidth="1"/>
    <col min="14082" max="14082" width="14" style="18" bestFit="1" customWidth="1"/>
    <col min="14083" max="14090" width="13.85546875" style="18" bestFit="1" customWidth="1"/>
    <col min="14091" max="14092" width="14" style="18" bestFit="1" customWidth="1"/>
    <col min="14093" max="14093" width="13.5703125" style="18" customWidth="1"/>
    <col min="14094" max="14094" width="16" style="18" bestFit="1" customWidth="1"/>
    <col min="14095" max="14336" width="9.140625" style="18"/>
    <col min="14337" max="14337" width="13.28515625" style="18" customWidth="1"/>
    <col min="14338" max="14338" width="14" style="18" bestFit="1" customWidth="1"/>
    <col min="14339" max="14346" width="13.85546875" style="18" bestFit="1" customWidth="1"/>
    <col min="14347" max="14348" width="14" style="18" bestFit="1" customWidth="1"/>
    <col min="14349" max="14349" width="13.5703125" style="18" customWidth="1"/>
    <col min="14350" max="14350" width="16" style="18" bestFit="1" customWidth="1"/>
    <col min="14351" max="14592" width="9.140625" style="18"/>
    <col min="14593" max="14593" width="13.28515625" style="18" customWidth="1"/>
    <col min="14594" max="14594" width="14" style="18" bestFit="1" customWidth="1"/>
    <col min="14595" max="14602" width="13.85546875" style="18" bestFit="1" customWidth="1"/>
    <col min="14603" max="14604" width="14" style="18" bestFit="1" customWidth="1"/>
    <col min="14605" max="14605" width="13.5703125" style="18" customWidth="1"/>
    <col min="14606" max="14606" width="16" style="18" bestFit="1" customWidth="1"/>
    <col min="14607" max="14848" width="9.140625" style="18"/>
    <col min="14849" max="14849" width="13.28515625" style="18" customWidth="1"/>
    <col min="14850" max="14850" width="14" style="18" bestFit="1" customWidth="1"/>
    <col min="14851" max="14858" width="13.85546875" style="18" bestFit="1" customWidth="1"/>
    <col min="14859" max="14860" width="14" style="18" bestFit="1" customWidth="1"/>
    <col min="14861" max="14861" width="13.5703125" style="18" customWidth="1"/>
    <col min="14862" max="14862" width="16" style="18" bestFit="1" customWidth="1"/>
    <col min="14863" max="15104" width="9.140625" style="18"/>
    <col min="15105" max="15105" width="13.28515625" style="18" customWidth="1"/>
    <col min="15106" max="15106" width="14" style="18" bestFit="1" customWidth="1"/>
    <col min="15107" max="15114" width="13.85546875" style="18" bestFit="1" customWidth="1"/>
    <col min="15115" max="15116" width="14" style="18" bestFit="1" customWidth="1"/>
    <col min="15117" max="15117" width="13.5703125" style="18" customWidth="1"/>
    <col min="15118" max="15118" width="16" style="18" bestFit="1" customWidth="1"/>
    <col min="15119" max="15360" width="9.140625" style="18"/>
    <col min="15361" max="15361" width="13.28515625" style="18" customWidth="1"/>
    <col min="15362" max="15362" width="14" style="18" bestFit="1" customWidth="1"/>
    <col min="15363" max="15370" width="13.85546875" style="18" bestFit="1" customWidth="1"/>
    <col min="15371" max="15372" width="14" style="18" bestFit="1" customWidth="1"/>
    <col min="15373" max="15373" width="13.5703125" style="18" customWidth="1"/>
    <col min="15374" max="15374" width="16" style="18" bestFit="1" customWidth="1"/>
    <col min="15375" max="15616" width="9.140625" style="18"/>
    <col min="15617" max="15617" width="13.28515625" style="18" customWidth="1"/>
    <col min="15618" max="15618" width="14" style="18" bestFit="1" customWidth="1"/>
    <col min="15619" max="15626" width="13.85546875" style="18" bestFit="1" customWidth="1"/>
    <col min="15627" max="15628" width="14" style="18" bestFit="1" customWidth="1"/>
    <col min="15629" max="15629" width="13.5703125" style="18" customWidth="1"/>
    <col min="15630" max="15630" width="16" style="18" bestFit="1" customWidth="1"/>
    <col min="15631" max="15872" width="9.140625" style="18"/>
    <col min="15873" max="15873" width="13.28515625" style="18" customWidth="1"/>
    <col min="15874" max="15874" width="14" style="18" bestFit="1" customWidth="1"/>
    <col min="15875" max="15882" width="13.85546875" style="18" bestFit="1" customWidth="1"/>
    <col min="15883" max="15884" width="14" style="18" bestFit="1" customWidth="1"/>
    <col min="15885" max="15885" width="13.5703125" style="18" customWidth="1"/>
    <col min="15886" max="15886" width="16" style="18" bestFit="1" customWidth="1"/>
    <col min="15887" max="16128" width="9.140625" style="18"/>
    <col min="16129" max="16129" width="13.28515625" style="18" customWidth="1"/>
    <col min="16130" max="16130" width="14" style="18" bestFit="1" customWidth="1"/>
    <col min="16131" max="16138" width="13.85546875" style="18" bestFit="1" customWidth="1"/>
    <col min="16139" max="16140" width="14" style="18" bestFit="1" customWidth="1"/>
    <col min="16141" max="16141" width="13.5703125" style="18" customWidth="1"/>
    <col min="16142" max="16142" width="16" style="18" bestFit="1" customWidth="1"/>
    <col min="16143" max="16384" width="9.140625" style="18"/>
  </cols>
  <sheetData>
    <row r="2" spans="1:14" s="18" customFormat="1" x14ac:dyDescent="0.2">
      <c r="A2" s="17" t="s">
        <v>254</v>
      </c>
    </row>
    <row r="4" spans="1:14" s="19" customFormat="1" x14ac:dyDescent="0.2">
      <c r="A4" s="19" t="s">
        <v>2</v>
      </c>
      <c r="B4" s="19" t="s">
        <v>27</v>
      </c>
      <c r="C4" s="19" t="s">
        <v>28</v>
      </c>
      <c r="D4" s="19" t="s">
        <v>29</v>
      </c>
      <c r="E4" s="19" t="s">
        <v>30</v>
      </c>
      <c r="F4" s="19" t="s">
        <v>31</v>
      </c>
      <c r="G4" s="19" t="s">
        <v>32</v>
      </c>
      <c r="H4" s="19" t="s">
        <v>33</v>
      </c>
      <c r="I4" s="19" t="s">
        <v>34</v>
      </c>
      <c r="J4" s="19" t="s">
        <v>35</v>
      </c>
      <c r="K4" s="19" t="s">
        <v>36</v>
      </c>
      <c r="L4" s="19" t="s">
        <v>37</v>
      </c>
      <c r="M4" s="19" t="s">
        <v>38</v>
      </c>
      <c r="N4" s="19" t="s">
        <v>39</v>
      </c>
    </row>
    <row r="5" spans="1:14" s="18" customFormat="1" x14ac:dyDescent="0.2"/>
    <row r="6" spans="1:14" s="18" customFormat="1" x14ac:dyDescent="0.2">
      <c r="A6" s="18" t="s">
        <v>10</v>
      </c>
      <c r="B6" s="5">
        <v>739210.43</v>
      </c>
      <c r="C6" s="5">
        <v>732770.53</v>
      </c>
      <c r="D6" s="5">
        <v>743773.24</v>
      </c>
      <c r="E6" s="5">
        <v>714508.02000000014</v>
      </c>
      <c r="F6" s="20">
        <v>310114.75</v>
      </c>
      <c r="G6" s="20">
        <v>868748.28</v>
      </c>
      <c r="H6" s="5">
        <v>674351.47</v>
      </c>
      <c r="I6" s="21">
        <v>561661.97</v>
      </c>
      <c r="J6" s="20">
        <v>635549.88</v>
      </c>
      <c r="K6" s="5">
        <v>755714.91</v>
      </c>
      <c r="L6" s="5"/>
      <c r="M6" s="5"/>
      <c r="N6" s="20">
        <f>SUM(B6:M6)</f>
        <v>6736403.4799999995</v>
      </c>
    </row>
    <row r="7" spans="1:14" s="18" customFormat="1" x14ac:dyDescent="0.2">
      <c r="A7" s="18" t="s">
        <v>11</v>
      </c>
      <c r="B7" s="5">
        <v>187073.09</v>
      </c>
      <c r="C7" s="5">
        <v>185880.46</v>
      </c>
      <c r="D7" s="5">
        <v>190711.48</v>
      </c>
      <c r="E7" s="5">
        <v>183557.73</v>
      </c>
      <c r="F7" s="5">
        <v>99977.02</v>
      </c>
      <c r="G7" s="5">
        <v>192440.66</v>
      </c>
      <c r="H7" s="5">
        <v>205621.73</v>
      </c>
      <c r="I7" s="22">
        <v>176877.06</v>
      </c>
      <c r="J7" s="5">
        <v>199412.31</v>
      </c>
      <c r="K7" s="5">
        <v>197370.66</v>
      </c>
      <c r="L7" s="5"/>
      <c r="M7" s="5"/>
      <c r="N7" s="20">
        <f t="shared" ref="N7:N22" si="0">SUM(B7:M7)</f>
        <v>1818922.2000000002</v>
      </c>
    </row>
    <row r="8" spans="1:14" s="18" customFormat="1" x14ac:dyDescent="0.2">
      <c r="A8" s="18" t="s">
        <v>12</v>
      </c>
      <c r="B8" s="5">
        <v>25432311.140000001</v>
      </c>
      <c r="C8" s="5">
        <v>25336441.48</v>
      </c>
      <c r="D8" s="5">
        <v>26244604.209999997</v>
      </c>
      <c r="E8" s="5">
        <v>25740225.34</v>
      </c>
      <c r="F8" s="5">
        <v>13048428.5</v>
      </c>
      <c r="G8" s="5">
        <v>30069270.620000001</v>
      </c>
      <c r="H8" s="5">
        <v>24836387.100000001</v>
      </c>
      <c r="I8" s="22">
        <v>24486241.100000001</v>
      </c>
      <c r="J8" s="5">
        <v>27556093.370000001</v>
      </c>
      <c r="K8" s="5">
        <v>27244183.09</v>
      </c>
      <c r="L8" s="5"/>
      <c r="M8" s="5"/>
      <c r="N8" s="20">
        <f t="shared" si="0"/>
        <v>249994185.94999999</v>
      </c>
    </row>
    <row r="9" spans="1:14" s="18" customFormat="1" x14ac:dyDescent="0.2">
      <c r="A9" s="18" t="s">
        <v>13</v>
      </c>
      <c r="B9" s="5">
        <v>524900.63</v>
      </c>
      <c r="C9" s="5">
        <v>506138.14</v>
      </c>
      <c r="D9" s="5">
        <v>509841.71</v>
      </c>
      <c r="E9" s="5">
        <v>431063.27</v>
      </c>
      <c r="F9" s="5">
        <v>247102.02</v>
      </c>
      <c r="G9" s="5">
        <v>468359.99</v>
      </c>
      <c r="H9" s="5">
        <v>460886.11</v>
      </c>
      <c r="I9" s="22">
        <v>469265.02</v>
      </c>
      <c r="J9" s="5">
        <v>494983.28</v>
      </c>
      <c r="K9" s="5">
        <v>472631.27</v>
      </c>
      <c r="L9" s="5"/>
      <c r="M9" s="5"/>
      <c r="N9" s="20">
        <f t="shared" si="0"/>
        <v>4585171.4399999995</v>
      </c>
    </row>
    <row r="10" spans="1:14" s="18" customFormat="1" x14ac:dyDescent="0.2">
      <c r="A10" s="18" t="s">
        <v>14</v>
      </c>
      <c r="B10" s="5">
        <v>771495.5</v>
      </c>
      <c r="C10" s="5">
        <v>764729.96</v>
      </c>
      <c r="D10" s="5">
        <v>724889.33</v>
      </c>
      <c r="E10" s="5">
        <v>777205.32</v>
      </c>
      <c r="F10" s="5">
        <v>316682.28000000003</v>
      </c>
      <c r="G10" s="5">
        <v>749285.99</v>
      </c>
      <c r="H10" s="5">
        <v>655615.65</v>
      </c>
      <c r="I10" s="22">
        <v>776229.35</v>
      </c>
      <c r="J10" s="5">
        <v>770287.6</v>
      </c>
      <c r="K10" s="5">
        <v>737361.5</v>
      </c>
      <c r="L10" s="5"/>
      <c r="M10" s="5"/>
      <c r="N10" s="20">
        <f t="shared" si="0"/>
        <v>7043782.4799999995</v>
      </c>
    </row>
    <row r="11" spans="1:14" s="18" customFormat="1" x14ac:dyDescent="0.2">
      <c r="A11" s="18" t="s">
        <v>15</v>
      </c>
      <c r="B11" s="5">
        <v>10912.57</v>
      </c>
      <c r="C11" s="5">
        <v>9871.41</v>
      </c>
      <c r="D11" s="5">
        <v>13632.27</v>
      </c>
      <c r="E11" s="5">
        <v>12791.34</v>
      </c>
      <c r="F11" s="5">
        <v>7183.32</v>
      </c>
      <c r="G11" s="5">
        <v>13069.24</v>
      </c>
      <c r="H11" s="5">
        <v>12014.98</v>
      </c>
      <c r="I11" s="22">
        <v>8877.86</v>
      </c>
      <c r="J11" s="5">
        <v>4427.1899999999996</v>
      </c>
      <c r="K11" s="5">
        <v>10651.59</v>
      </c>
      <c r="L11" s="5"/>
      <c r="M11" s="5"/>
      <c r="N11" s="20">
        <f t="shared" si="0"/>
        <v>103431.76999999999</v>
      </c>
    </row>
    <row r="12" spans="1:14" s="18" customFormat="1" x14ac:dyDescent="0.2">
      <c r="A12" s="18" t="s">
        <v>16</v>
      </c>
      <c r="B12" s="5">
        <v>175599.65</v>
      </c>
      <c r="C12" s="5">
        <v>157378.29999999999</v>
      </c>
      <c r="D12" s="5">
        <v>148785.25</v>
      </c>
      <c r="E12" s="5">
        <v>164501.29999999999</v>
      </c>
      <c r="F12" s="5">
        <v>34965.279999999999</v>
      </c>
      <c r="G12" s="5">
        <v>158879.91</v>
      </c>
      <c r="H12" s="5">
        <v>138511.19</v>
      </c>
      <c r="I12" s="22">
        <v>185690.66</v>
      </c>
      <c r="J12" s="5">
        <v>144532.46</v>
      </c>
      <c r="K12" s="5">
        <v>170091.12</v>
      </c>
      <c r="L12" s="5"/>
      <c r="M12" s="5"/>
      <c r="N12" s="20">
        <f t="shared" si="0"/>
        <v>1478935.12</v>
      </c>
    </row>
    <row r="13" spans="1:14" s="18" customFormat="1" x14ac:dyDescent="0.2">
      <c r="A13" s="18" t="s">
        <v>17</v>
      </c>
      <c r="B13" s="5">
        <v>308323.03999999998</v>
      </c>
      <c r="C13" s="5">
        <v>333701.33</v>
      </c>
      <c r="D13" s="5">
        <v>287363.28000000003</v>
      </c>
      <c r="E13" s="23">
        <v>300871.53000000003</v>
      </c>
      <c r="F13" s="5">
        <v>127733.3</v>
      </c>
      <c r="G13" s="5">
        <v>289636.74</v>
      </c>
      <c r="H13" s="5">
        <v>263776.31</v>
      </c>
      <c r="I13" s="22">
        <v>282643.32</v>
      </c>
      <c r="J13" s="5">
        <v>288735.87</v>
      </c>
      <c r="K13" s="5">
        <v>283980.13</v>
      </c>
      <c r="L13" s="5"/>
      <c r="M13" s="5"/>
      <c r="N13" s="20">
        <f t="shared" si="0"/>
        <v>2766764.85</v>
      </c>
    </row>
    <row r="14" spans="1:14" s="18" customFormat="1" x14ac:dyDescent="0.2">
      <c r="A14" s="18" t="s">
        <v>18</v>
      </c>
      <c r="B14" s="5">
        <v>123240.09</v>
      </c>
      <c r="C14" s="5">
        <v>118704.51</v>
      </c>
      <c r="D14" s="5">
        <v>102042.84</v>
      </c>
      <c r="E14" s="5">
        <v>112027.08</v>
      </c>
      <c r="F14" s="5">
        <v>33458.04</v>
      </c>
      <c r="G14" s="5">
        <v>110256.42</v>
      </c>
      <c r="H14" s="5">
        <v>105198.93</v>
      </c>
      <c r="I14" s="22">
        <v>133209.4</v>
      </c>
      <c r="J14" s="5">
        <v>130367.27</v>
      </c>
      <c r="K14" s="5">
        <v>139401.31</v>
      </c>
      <c r="L14" s="5"/>
      <c r="M14" s="5"/>
      <c r="N14" s="20">
        <f t="shared" si="0"/>
        <v>1107905.8899999999</v>
      </c>
    </row>
    <row r="15" spans="1:14" s="18" customFormat="1" x14ac:dyDescent="0.2">
      <c r="A15" s="18" t="s">
        <v>19</v>
      </c>
      <c r="B15" s="5">
        <v>21983.4</v>
      </c>
      <c r="C15" s="5">
        <v>23803.74</v>
      </c>
      <c r="D15" s="5">
        <v>22078.73</v>
      </c>
      <c r="E15" s="5">
        <v>19645.84</v>
      </c>
      <c r="F15" s="5">
        <v>11553.37</v>
      </c>
      <c r="G15" s="5">
        <v>24008.44</v>
      </c>
      <c r="H15" s="5">
        <v>24799.58</v>
      </c>
      <c r="I15" s="22">
        <v>25765.599999999999</v>
      </c>
      <c r="J15" s="5">
        <v>26158.42</v>
      </c>
      <c r="K15" s="5">
        <v>26726.98</v>
      </c>
      <c r="L15" s="5"/>
      <c r="M15" s="5"/>
      <c r="N15" s="20">
        <f t="shared" si="0"/>
        <v>226524.1</v>
      </c>
    </row>
    <row r="16" spans="1:14" s="18" customFormat="1" x14ac:dyDescent="0.2">
      <c r="A16" s="18" t="s">
        <v>20</v>
      </c>
      <c r="B16" s="5">
        <v>382655.27</v>
      </c>
      <c r="C16" s="5">
        <v>432710.31</v>
      </c>
      <c r="D16" s="5">
        <v>424107.04</v>
      </c>
      <c r="E16" s="5">
        <v>389510.13999999996</v>
      </c>
      <c r="F16" s="5">
        <v>193117.54</v>
      </c>
      <c r="G16" s="5">
        <v>441316.83</v>
      </c>
      <c r="H16" s="5">
        <v>403531.07</v>
      </c>
      <c r="I16" s="22">
        <v>391261.77</v>
      </c>
      <c r="J16" s="5">
        <v>449395.95</v>
      </c>
      <c r="K16" s="5">
        <v>446535.7</v>
      </c>
      <c r="L16" s="5"/>
      <c r="M16" s="5"/>
      <c r="N16" s="20">
        <f t="shared" si="0"/>
        <v>3954141.62</v>
      </c>
    </row>
    <row r="17" spans="1:14" s="18" customFormat="1" x14ac:dyDescent="0.2">
      <c r="A17" s="18" t="s">
        <v>21</v>
      </c>
      <c r="B17" s="5">
        <v>25108.9</v>
      </c>
      <c r="C17" s="5">
        <v>29545.98</v>
      </c>
      <c r="D17" s="5">
        <v>26843.62</v>
      </c>
      <c r="E17" s="5">
        <v>24100.55</v>
      </c>
      <c r="F17" s="5">
        <v>11349.62</v>
      </c>
      <c r="G17" s="5">
        <v>24943.09</v>
      </c>
      <c r="H17" s="5">
        <v>26091</v>
      </c>
      <c r="I17" s="22">
        <v>21601.23</v>
      </c>
      <c r="J17" s="5">
        <v>24477.43</v>
      </c>
      <c r="K17" s="5">
        <v>22636.65</v>
      </c>
      <c r="L17" s="5"/>
      <c r="M17" s="5"/>
      <c r="N17" s="20">
        <f t="shared" si="0"/>
        <v>236698.07</v>
      </c>
    </row>
    <row r="18" spans="1:14" s="18" customFormat="1" x14ac:dyDescent="0.2">
      <c r="A18" s="18" t="s">
        <v>22</v>
      </c>
      <c r="B18" s="5">
        <v>423970.6</v>
      </c>
      <c r="C18" s="5">
        <v>432220.26</v>
      </c>
      <c r="D18" s="5">
        <v>419482.49</v>
      </c>
      <c r="E18" s="5">
        <v>392247.69</v>
      </c>
      <c r="F18" s="5">
        <v>206842.1</v>
      </c>
      <c r="G18" s="5">
        <v>439152.48</v>
      </c>
      <c r="H18" s="5">
        <v>394886.37</v>
      </c>
      <c r="I18" s="22">
        <v>427568.92</v>
      </c>
      <c r="J18" s="5">
        <v>466005.86</v>
      </c>
      <c r="K18" s="5">
        <v>415678.32</v>
      </c>
      <c r="L18" s="5"/>
      <c r="M18" s="5"/>
      <c r="N18" s="20">
        <f t="shared" si="0"/>
        <v>4018055.09</v>
      </c>
    </row>
    <row r="19" spans="1:14" s="18" customFormat="1" x14ac:dyDescent="0.2">
      <c r="A19" s="18" t="s">
        <v>23</v>
      </c>
      <c r="B19" s="5">
        <v>57065.89</v>
      </c>
      <c r="C19" s="5">
        <v>90651.23</v>
      </c>
      <c r="D19" s="5">
        <v>84547.51</v>
      </c>
      <c r="E19" s="5">
        <v>79566.25</v>
      </c>
      <c r="F19" s="5">
        <v>28067.65</v>
      </c>
      <c r="G19" s="5">
        <v>71319.83</v>
      </c>
      <c r="H19" s="5">
        <v>101707.03</v>
      </c>
      <c r="I19" s="22">
        <v>82764.66</v>
      </c>
      <c r="J19" s="5">
        <v>92339</v>
      </c>
      <c r="K19" s="5">
        <v>101217.87</v>
      </c>
      <c r="L19" s="5"/>
      <c r="M19" s="5"/>
      <c r="N19" s="20">
        <f t="shared" si="0"/>
        <v>789246.92</v>
      </c>
    </row>
    <row r="20" spans="1:14" s="18" customFormat="1" x14ac:dyDescent="0.2">
      <c r="A20" s="18" t="s">
        <v>24</v>
      </c>
      <c r="B20" s="5">
        <v>114163.32</v>
      </c>
      <c r="C20" s="5">
        <v>137685.96</v>
      </c>
      <c r="D20" s="5">
        <v>129541.24</v>
      </c>
      <c r="E20" s="5">
        <v>126537.71</v>
      </c>
      <c r="F20" s="5">
        <v>70817.25</v>
      </c>
      <c r="G20" s="5">
        <v>135378.28</v>
      </c>
      <c r="H20" s="5">
        <v>113031.1</v>
      </c>
      <c r="I20" s="22">
        <v>161082.9</v>
      </c>
      <c r="J20" s="5">
        <v>162229.4</v>
      </c>
      <c r="K20" s="5">
        <v>168601.08</v>
      </c>
      <c r="L20" s="5"/>
      <c r="M20" s="5"/>
      <c r="N20" s="20">
        <f t="shared" si="0"/>
        <v>1319068.24</v>
      </c>
    </row>
    <row r="21" spans="1:14" s="18" customFormat="1" x14ac:dyDescent="0.2">
      <c r="A21" s="18" t="s">
        <v>25</v>
      </c>
      <c r="B21" s="5">
        <v>5108093.87</v>
      </c>
      <c r="C21" s="5">
        <v>5188246.3899999997</v>
      </c>
      <c r="D21" s="5">
        <v>5184131.93</v>
      </c>
      <c r="E21" s="5">
        <v>4878617.38</v>
      </c>
      <c r="F21" s="5">
        <v>2323401.34</v>
      </c>
      <c r="G21" s="5">
        <v>5624443.0599999996</v>
      </c>
      <c r="H21" s="5">
        <v>4763440.32</v>
      </c>
      <c r="I21" s="22">
        <v>4736956.29</v>
      </c>
      <c r="J21" s="5">
        <v>4923856.6500000004</v>
      </c>
      <c r="K21" s="5">
        <v>5108049.68</v>
      </c>
      <c r="L21" s="5"/>
      <c r="M21" s="5"/>
      <c r="N21" s="20">
        <f t="shared" si="0"/>
        <v>47839236.909999996</v>
      </c>
    </row>
    <row r="22" spans="1:14" s="18" customFormat="1" x14ac:dyDescent="0.2">
      <c r="A22" s="18" t="s">
        <v>26</v>
      </c>
      <c r="B22" s="5">
        <v>267599.19</v>
      </c>
      <c r="C22" s="5">
        <v>138191.73000000001</v>
      </c>
      <c r="D22" s="5">
        <v>157654.6</v>
      </c>
      <c r="E22" s="5">
        <v>175435.08</v>
      </c>
      <c r="F22" s="5">
        <v>58818.57</v>
      </c>
      <c r="G22" s="5">
        <v>131356.29999999999</v>
      </c>
      <c r="H22" s="5">
        <v>109337.19</v>
      </c>
      <c r="I22" s="22">
        <v>110910.15</v>
      </c>
      <c r="J22" s="5">
        <v>134045.29999999999</v>
      </c>
      <c r="K22" s="5">
        <v>149746.85</v>
      </c>
      <c r="L22" s="5"/>
      <c r="M22" s="5"/>
      <c r="N22" s="20">
        <f t="shared" si="0"/>
        <v>1433094.96</v>
      </c>
    </row>
    <row r="23" spans="1:14" s="18" customFormat="1" x14ac:dyDescent="0.2">
      <c r="B23" s="24"/>
      <c r="C23" s="5"/>
    </row>
    <row r="24" spans="1:14" s="18" customFormat="1" x14ac:dyDescent="0.2">
      <c r="A24" s="18" t="s">
        <v>9</v>
      </c>
      <c r="B24" s="25">
        <f t="shared" ref="B24:M24" si="1">SUM(B6:B23)</f>
        <v>34673706.579999991</v>
      </c>
      <c r="C24" s="25">
        <f t="shared" si="1"/>
        <v>34618671.719999999</v>
      </c>
      <c r="D24" s="25">
        <f t="shared" ref="D24" si="2">SUM(D6:D23)</f>
        <v>35414030.769999996</v>
      </c>
      <c r="E24" s="25">
        <f t="shared" si="1"/>
        <v>34522411.57</v>
      </c>
      <c r="F24" s="25">
        <f t="shared" si="1"/>
        <v>17129611.949999996</v>
      </c>
      <c r="G24" s="25">
        <f t="shared" si="1"/>
        <v>39811866.159999996</v>
      </c>
      <c r="H24" s="25">
        <f>SUM(H6:H23)</f>
        <v>33289187.130000003</v>
      </c>
      <c r="I24" s="25">
        <f t="shared" si="1"/>
        <v>33038607.260000002</v>
      </c>
      <c r="J24" s="25">
        <f t="shared" si="1"/>
        <v>36502897.240000002</v>
      </c>
      <c r="K24" s="25">
        <f t="shared" si="1"/>
        <v>36450578.710000001</v>
      </c>
      <c r="L24" s="25">
        <f t="shared" si="1"/>
        <v>0</v>
      </c>
      <c r="M24" s="25">
        <f t="shared" si="1"/>
        <v>0</v>
      </c>
      <c r="N24" s="25">
        <f>SUM(N6:N22)</f>
        <v>335451569.08999997</v>
      </c>
    </row>
    <row r="25" spans="1:14" s="18" customFormat="1" x14ac:dyDescent="0.2"/>
    <row r="26" spans="1:14" s="18" customFormat="1" x14ac:dyDescent="0.2">
      <c r="A26" s="18" t="s">
        <v>40</v>
      </c>
      <c r="B26" s="5">
        <v>620460.64</v>
      </c>
      <c r="C26" s="5">
        <v>619647.29</v>
      </c>
      <c r="D26" s="5">
        <v>632445.81999999995</v>
      </c>
      <c r="E26" s="5">
        <v>617230.48</v>
      </c>
      <c r="F26" s="5">
        <v>303796.46999999997</v>
      </c>
      <c r="G26" s="5">
        <v>714046.93</v>
      </c>
      <c r="H26" s="5">
        <v>595284.47</v>
      </c>
      <c r="I26" s="5">
        <v>591141.93999999994</v>
      </c>
      <c r="J26" s="5">
        <v>651600.43000000005</v>
      </c>
      <c r="K26" s="5">
        <v>651551.64</v>
      </c>
      <c r="L26" s="5"/>
      <c r="M26" s="5"/>
      <c r="N26" s="5">
        <f>SUM(B26:M26)</f>
        <v>5997206.1100000003</v>
      </c>
    </row>
    <row r="27" spans="1:14" s="18" customFormat="1" x14ac:dyDescent="0.2">
      <c r="A27" s="18" t="s">
        <v>41</v>
      </c>
      <c r="B27" s="5">
        <v>160725.74</v>
      </c>
      <c r="C27" s="5">
        <v>170099.89</v>
      </c>
      <c r="D27" s="5">
        <v>170798.51</v>
      </c>
      <c r="E27" s="5">
        <v>130670.79</v>
      </c>
      <c r="F27" s="5">
        <v>0</v>
      </c>
      <c r="G27" s="5">
        <v>81574.12000000001</v>
      </c>
      <c r="H27" s="5">
        <v>135371.84</v>
      </c>
      <c r="I27" s="5">
        <v>153558.5</v>
      </c>
      <c r="J27" s="5">
        <v>82917.039999999994</v>
      </c>
      <c r="K27" s="5">
        <v>132394.53</v>
      </c>
      <c r="L27" s="5"/>
      <c r="M27" s="5"/>
      <c r="N27" s="24">
        <f>SUM(B27:M27)</f>
        <v>1218110.96</v>
      </c>
    </row>
    <row r="28" spans="1:14" s="18" customFormat="1" x14ac:dyDescent="0.2">
      <c r="M28" s="18" t="s">
        <v>42</v>
      </c>
      <c r="N28" s="26">
        <f>N24+N26+N27</f>
        <v>342666886.15999997</v>
      </c>
    </row>
    <row r="29" spans="1:14" s="18" customFormat="1" x14ac:dyDescent="0.2"/>
  </sheetData>
  <printOptions horizontalCentered="1"/>
  <pageMargins left="0" right="0" top="0.5" bottom="0.5" header="0.5" footer="0.5"/>
  <pageSetup paperSize="5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30"/>
  <sheetViews>
    <sheetView workbookViewId="0">
      <selection sqref="A1:XFD1048576"/>
    </sheetView>
  </sheetViews>
  <sheetFormatPr defaultRowHeight="12" x14ac:dyDescent="0.2"/>
  <cols>
    <col min="1" max="1" width="13" style="18" customWidth="1"/>
    <col min="2" max="10" width="16.140625" style="18" bestFit="1" customWidth="1"/>
    <col min="11" max="11" width="17.140625" style="18" customWidth="1"/>
    <col min="12" max="13" width="16.140625" style="18" bestFit="1" customWidth="1"/>
    <col min="14" max="14" width="19" style="18" bestFit="1" customWidth="1"/>
    <col min="15" max="256" width="9.140625" style="18"/>
    <col min="257" max="257" width="13" style="18" customWidth="1"/>
    <col min="258" max="258" width="14" style="18" bestFit="1" customWidth="1"/>
    <col min="259" max="264" width="13.85546875" style="18" bestFit="1" customWidth="1"/>
    <col min="265" max="266" width="14" style="18" bestFit="1" customWidth="1"/>
    <col min="267" max="269" width="13.85546875" style="18" bestFit="1" customWidth="1"/>
    <col min="270" max="270" width="16" style="18" bestFit="1" customWidth="1"/>
    <col min="271" max="512" width="9.140625" style="18"/>
    <col min="513" max="513" width="13" style="18" customWidth="1"/>
    <col min="514" max="514" width="14" style="18" bestFit="1" customWidth="1"/>
    <col min="515" max="520" width="13.85546875" style="18" bestFit="1" customWidth="1"/>
    <col min="521" max="522" width="14" style="18" bestFit="1" customWidth="1"/>
    <col min="523" max="525" width="13.85546875" style="18" bestFit="1" customWidth="1"/>
    <col min="526" max="526" width="16" style="18" bestFit="1" customWidth="1"/>
    <col min="527" max="768" width="9.140625" style="18"/>
    <col min="769" max="769" width="13" style="18" customWidth="1"/>
    <col min="770" max="770" width="14" style="18" bestFit="1" customWidth="1"/>
    <col min="771" max="776" width="13.85546875" style="18" bestFit="1" customWidth="1"/>
    <col min="777" max="778" width="14" style="18" bestFit="1" customWidth="1"/>
    <col min="779" max="781" width="13.85546875" style="18" bestFit="1" customWidth="1"/>
    <col min="782" max="782" width="16" style="18" bestFit="1" customWidth="1"/>
    <col min="783" max="1024" width="9.140625" style="18"/>
    <col min="1025" max="1025" width="13" style="18" customWidth="1"/>
    <col min="1026" max="1026" width="14" style="18" bestFit="1" customWidth="1"/>
    <col min="1027" max="1032" width="13.85546875" style="18" bestFit="1" customWidth="1"/>
    <col min="1033" max="1034" width="14" style="18" bestFit="1" customWidth="1"/>
    <col min="1035" max="1037" width="13.85546875" style="18" bestFit="1" customWidth="1"/>
    <col min="1038" max="1038" width="16" style="18" bestFit="1" customWidth="1"/>
    <col min="1039" max="1280" width="9.140625" style="18"/>
    <col min="1281" max="1281" width="13" style="18" customWidth="1"/>
    <col min="1282" max="1282" width="14" style="18" bestFit="1" customWidth="1"/>
    <col min="1283" max="1288" width="13.85546875" style="18" bestFit="1" customWidth="1"/>
    <col min="1289" max="1290" width="14" style="18" bestFit="1" customWidth="1"/>
    <col min="1291" max="1293" width="13.85546875" style="18" bestFit="1" customWidth="1"/>
    <col min="1294" max="1294" width="16" style="18" bestFit="1" customWidth="1"/>
    <col min="1295" max="1536" width="9.140625" style="18"/>
    <col min="1537" max="1537" width="13" style="18" customWidth="1"/>
    <col min="1538" max="1538" width="14" style="18" bestFit="1" customWidth="1"/>
    <col min="1539" max="1544" width="13.85546875" style="18" bestFit="1" customWidth="1"/>
    <col min="1545" max="1546" width="14" style="18" bestFit="1" customWidth="1"/>
    <col min="1547" max="1549" width="13.85546875" style="18" bestFit="1" customWidth="1"/>
    <col min="1550" max="1550" width="16" style="18" bestFit="1" customWidth="1"/>
    <col min="1551" max="1792" width="9.140625" style="18"/>
    <col min="1793" max="1793" width="13" style="18" customWidth="1"/>
    <col min="1794" max="1794" width="14" style="18" bestFit="1" customWidth="1"/>
    <col min="1795" max="1800" width="13.85546875" style="18" bestFit="1" customWidth="1"/>
    <col min="1801" max="1802" width="14" style="18" bestFit="1" customWidth="1"/>
    <col min="1803" max="1805" width="13.85546875" style="18" bestFit="1" customWidth="1"/>
    <col min="1806" max="1806" width="16" style="18" bestFit="1" customWidth="1"/>
    <col min="1807" max="2048" width="9.140625" style="18"/>
    <col min="2049" max="2049" width="13" style="18" customWidth="1"/>
    <col min="2050" max="2050" width="14" style="18" bestFit="1" customWidth="1"/>
    <col min="2051" max="2056" width="13.85546875" style="18" bestFit="1" customWidth="1"/>
    <col min="2057" max="2058" width="14" style="18" bestFit="1" customWidth="1"/>
    <col min="2059" max="2061" width="13.85546875" style="18" bestFit="1" customWidth="1"/>
    <col min="2062" max="2062" width="16" style="18" bestFit="1" customWidth="1"/>
    <col min="2063" max="2304" width="9.140625" style="18"/>
    <col min="2305" max="2305" width="13" style="18" customWidth="1"/>
    <col min="2306" max="2306" width="14" style="18" bestFit="1" customWidth="1"/>
    <col min="2307" max="2312" width="13.85546875" style="18" bestFit="1" customWidth="1"/>
    <col min="2313" max="2314" width="14" style="18" bestFit="1" customWidth="1"/>
    <col min="2315" max="2317" width="13.85546875" style="18" bestFit="1" customWidth="1"/>
    <col min="2318" max="2318" width="16" style="18" bestFit="1" customWidth="1"/>
    <col min="2319" max="2560" width="9.140625" style="18"/>
    <col min="2561" max="2561" width="13" style="18" customWidth="1"/>
    <col min="2562" max="2562" width="14" style="18" bestFit="1" customWidth="1"/>
    <col min="2563" max="2568" width="13.85546875" style="18" bestFit="1" customWidth="1"/>
    <col min="2569" max="2570" width="14" style="18" bestFit="1" customWidth="1"/>
    <col min="2571" max="2573" width="13.85546875" style="18" bestFit="1" customWidth="1"/>
    <col min="2574" max="2574" width="16" style="18" bestFit="1" customWidth="1"/>
    <col min="2575" max="2816" width="9.140625" style="18"/>
    <col min="2817" max="2817" width="13" style="18" customWidth="1"/>
    <col min="2818" max="2818" width="14" style="18" bestFit="1" customWidth="1"/>
    <col min="2819" max="2824" width="13.85546875" style="18" bestFit="1" customWidth="1"/>
    <col min="2825" max="2826" width="14" style="18" bestFit="1" customWidth="1"/>
    <col min="2827" max="2829" width="13.85546875" style="18" bestFit="1" customWidth="1"/>
    <col min="2830" max="2830" width="16" style="18" bestFit="1" customWidth="1"/>
    <col min="2831" max="3072" width="9.140625" style="18"/>
    <col min="3073" max="3073" width="13" style="18" customWidth="1"/>
    <col min="3074" max="3074" width="14" style="18" bestFit="1" customWidth="1"/>
    <col min="3075" max="3080" width="13.85546875" style="18" bestFit="1" customWidth="1"/>
    <col min="3081" max="3082" width="14" style="18" bestFit="1" customWidth="1"/>
    <col min="3083" max="3085" width="13.85546875" style="18" bestFit="1" customWidth="1"/>
    <col min="3086" max="3086" width="16" style="18" bestFit="1" customWidth="1"/>
    <col min="3087" max="3328" width="9.140625" style="18"/>
    <col min="3329" max="3329" width="13" style="18" customWidth="1"/>
    <col min="3330" max="3330" width="14" style="18" bestFit="1" customWidth="1"/>
    <col min="3331" max="3336" width="13.85546875" style="18" bestFit="1" customWidth="1"/>
    <col min="3337" max="3338" width="14" style="18" bestFit="1" customWidth="1"/>
    <col min="3339" max="3341" width="13.85546875" style="18" bestFit="1" customWidth="1"/>
    <col min="3342" max="3342" width="16" style="18" bestFit="1" customWidth="1"/>
    <col min="3343" max="3584" width="9.140625" style="18"/>
    <col min="3585" max="3585" width="13" style="18" customWidth="1"/>
    <col min="3586" max="3586" width="14" style="18" bestFit="1" customWidth="1"/>
    <col min="3587" max="3592" width="13.85546875" style="18" bestFit="1" customWidth="1"/>
    <col min="3593" max="3594" width="14" style="18" bestFit="1" customWidth="1"/>
    <col min="3595" max="3597" width="13.85546875" style="18" bestFit="1" customWidth="1"/>
    <col min="3598" max="3598" width="16" style="18" bestFit="1" customWidth="1"/>
    <col min="3599" max="3840" width="9.140625" style="18"/>
    <col min="3841" max="3841" width="13" style="18" customWidth="1"/>
    <col min="3842" max="3842" width="14" style="18" bestFit="1" customWidth="1"/>
    <col min="3843" max="3848" width="13.85546875" style="18" bestFit="1" customWidth="1"/>
    <col min="3849" max="3850" width="14" style="18" bestFit="1" customWidth="1"/>
    <col min="3851" max="3853" width="13.85546875" style="18" bestFit="1" customWidth="1"/>
    <col min="3854" max="3854" width="16" style="18" bestFit="1" customWidth="1"/>
    <col min="3855" max="4096" width="9.140625" style="18"/>
    <col min="4097" max="4097" width="13" style="18" customWidth="1"/>
    <col min="4098" max="4098" width="14" style="18" bestFit="1" customWidth="1"/>
    <col min="4099" max="4104" width="13.85546875" style="18" bestFit="1" customWidth="1"/>
    <col min="4105" max="4106" width="14" style="18" bestFit="1" customWidth="1"/>
    <col min="4107" max="4109" width="13.85546875" style="18" bestFit="1" customWidth="1"/>
    <col min="4110" max="4110" width="16" style="18" bestFit="1" customWidth="1"/>
    <col min="4111" max="4352" width="9.140625" style="18"/>
    <col min="4353" max="4353" width="13" style="18" customWidth="1"/>
    <col min="4354" max="4354" width="14" style="18" bestFit="1" customWidth="1"/>
    <col min="4355" max="4360" width="13.85546875" style="18" bestFit="1" customWidth="1"/>
    <col min="4361" max="4362" width="14" style="18" bestFit="1" customWidth="1"/>
    <col min="4363" max="4365" width="13.85546875" style="18" bestFit="1" customWidth="1"/>
    <col min="4366" max="4366" width="16" style="18" bestFit="1" customWidth="1"/>
    <col min="4367" max="4608" width="9.140625" style="18"/>
    <col min="4609" max="4609" width="13" style="18" customWidth="1"/>
    <col min="4610" max="4610" width="14" style="18" bestFit="1" customWidth="1"/>
    <col min="4611" max="4616" width="13.85546875" style="18" bestFit="1" customWidth="1"/>
    <col min="4617" max="4618" width="14" style="18" bestFit="1" customWidth="1"/>
    <col min="4619" max="4621" width="13.85546875" style="18" bestFit="1" customWidth="1"/>
    <col min="4622" max="4622" width="16" style="18" bestFit="1" customWidth="1"/>
    <col min="4623" max="4864" width="9.140625" style="18"/>
    <col min="4865" max="4865" width="13" style="18" customWidth="1"/>
    <col min="4866" max="4866" width="14" style="18" bestFit="1" customWidth="1"/>
    <col min="4867" max="4872" width="13.85546875" style="18" bestFit="1" customWidth="1"/>
    <col min="4873" max="4874" width="14" style="18" bestFit="1" customWidth="1"/>
    <col min="4875" max="4877" width="13.85546875" style="18" bestFit="1" customWidth="1"/>
    <col min="4878" max="4878" width="16" style="18" bestFit="1" customWidth="1"/>
    <col min="4879" max="5120" width="9.140625" style="18"/>
    <col min="5121" max="5121" width="13" style="18" customWidth="1"/>
    <col min="5122" max="5122" width="14" style="18" bestFit="1" customWidth="1"/>
    <col min="5123" max="5128" width="13.85546875" style="18" bestFit="1" customWidth="1"/>
    <col min="5129" max="5130" width="14" style="18" bestFit="1" customWidth="1"/>
    <col min="5131" max="5133" width="13.85546875" style="18" bestFit="1" customWidth="1"/>
    <col min="5134" max="5134" width="16" style="18" bestFit="1" customWidth="1"/>
    <col min="5135" max="5376" width="9.140625" style="18"/>
    <col min="5377" max="5377" width="13" style="18" customWidth="1"/>
    <col min="5378" max="5378" width="14" style="18" bestFit="1" customWidth="1"/>
    <col min="5379" max="5384" width="13.85546875" style="18" bestFit="1" customWidth="1"/>
    <col min="5385" max="5386" width="14" style="18" bestFit="1" customWidth="1"/>
    <col min="5387" max="5389" width="13.85546875" style="18" bestFit="1" customWidth="1"/>
    <col min="5390" max="5390" width="16" style="18" bestFit="1" customWidth="1"/>
    <col min="5391" max="5632" width="9.140625" style="18"/>
    <col min="5633" max="5633" width="13" style="18" customWidth="1"/>
    <col min="5634" max="5634" width="14" style="18" bestFit="1" customWidth="1"/>
    <col min="5635" max="5640" width="13.85546875" style="18" bestFit="1" customWidth="1"/>
    <col min="5641" max="5642" width="14" style="18" bestFit="1" customWidth="1"/>
    <col min="5643" max="5645" width="13.85546875" style="18" bestFit="1" customWidth="1"/>
    <col min="5646" max="5646" width="16" style="18" bestFit="1" customWidth="1"/>
    <col min="5647" max="5888" width="9.140625" style="18"/>
    <col min="5889" max="5889" width="13" style="18" customWidth="1"/>
    <col min="5890" max="5890" width="14" style="18" bestFit="1" customWidth="1"/>
    <col min="5891" max="5896" width="13.85546875" style="18" bestFit="1" customWidth="1"/>
    <col min="5897" max="5898" width="14" style="18" bestFit="1" customWidth="1"/>
    <col min="5899" max="5901" width="13.85546875" style="18" bestFit="1" customWidth="1"/>
    <col min="5902" max="5902" width="16" style="18" bestFit="1" customWidth="1"/>
    <col min="5903" max="6144" width="9.140625" style="18"/>
    <col min="6145" max="6145" width="13" style="18" customWidth="1"/>
    <col min="6146" max="6146" width="14" style="18" bestFit="1" customWidth="1"/>
    <col min="6147" max="6152" width="13.85546875" style="18" bestFit="1" customWidth="1"/>
    <col min="6153" max="6154" width="14" style="18" bestFit="1" customWidth="1"/>
    <col min="6155" max="6157" width="13.85546875" style="18" bestFit="1" customWidth="1"/>
    <col min="6158" max="6158" width="16" style="18" bestFit="1" customWidth="1"/>
    <col min="6159" max="6400" width="9.140625" style="18"/>
    <col min="6401" max="6401" width="13" style="18" customWidth="1"/>
    <col min="6402" max="6402" width="14" style="18" bestFit="1" customWidth="1"/>
    <col min="6403" max="6408" width="13.85546875" style="18" bestFit="1" customWidth="1"/>
    <col min="6409" max="6410" width="14" style="18" bestFit="1" customWidth="1"/>
    <col min="6411" max="6413" width="13.85546875" style="18" bestFit="1" customWidth="1"/>
    <col min="6414" max="6414" width="16" style="18" bestFit="1" customWidth="1"/>
    <col min="6415" max="6656" width="9.140625" style="18"/>
    <col min="6657" max="6657" width="13" style="18" customWidth="1"/>
    <col min="6658" max="6658" width="14" style="18" bestFit="1" customWidth="1"/>
    <col min="6659" max="6664" width="13.85546875" style="18" bestFit="1" customWidth="1"/>
    <col min="6665" max="6666" width="14" style="18" bestFit="1" customWidth="1"/>
    <col min="6667" max="6669" width="13.85546875" style="18" bestFit="1" customWidth="1"/>
    <col min="6670" max="6670" width="16" style="18" bestFit="1" customWidth="1"/>
    <col min="6671" max="6912" width="9.140625" style="18"/>
    <col min="6913" max="6913" width="13" style="18" customWidth="1"/>
    <col min="6914" max="6914" width="14" style="18" bestFit="1" customWidth="1"/>
    <col min="6915" max="6920" width="13.85546875" style="18" bestFit="1" customWidth="1"/>
    <col min="6921" max="6922" width="14" style="18" bestFit="1" customWidth="1"/>
    <col min="6923" max="6925" width="13.85546875" style="18" bestFit="1" customWidth="1"/>
    <col min="6926" max="6926" width="16" style="18" bestFit="1" customWidth="1"/>
    <col min="6927" max="7168" width="9.140625" style="18"/>
    <col min="7169" max="7169" width="13" style="18" customWidth="1"/>
    <col min="7170" max="7170" width="14" style="18" bestFit="1" customWidth="1"/>
    <col min="7171" max="7176" width="13.85546875" style="18" bestFit="1" customWidth="1"/>
    <col min="7177" max="7178" width="14" style="18" bestFit="1" customWidth="1"/>
    <col min="7179" max="7181" width="13.85546875" style="18" bestFit="1" customWidth="1"/>
    <col min="7182" max="7182" width="16" style="18" bestFit="1" customWidth="1"/>
    <col min="7183" max="7424" width="9.140625" style="18"/>
    <col min="7425" max="7425" width="13" style="18" customWidth="1"/>
    <col min="7426" max="7426" width="14" style="18" bestFit="1" customWidth="1"/>
    <col min="7427" max="7432" width="13.85546875" style="18" bestFit="1" customWidth="1"/>
    <col min="7433" max="7434" width="14" style="18" bestFit="1" customWidth="1"/>
    <col min="7435" max="7437" width="13.85546875" style="18" bestFit="1" customWidth="1"/>
    <col min="7438" max="7438" width="16" style="18" bestFit="1" customWidth="1"/>
    <col min="7439" max="7680" width="9.140625" style="18"/>
    <col min="7681" max="7681" width="13" style="18" customWidth="1"/>
    <col min="7682" max="7682" width="14" style="18" bestFit="1" customWidth="1"/>
    <col min="7683" max="7688" width="13.85546875" style="18" bestFit="1" customWidth="1"/>
    <col min="7689" max="7690" width="14" style="18" bestFit="1" customWidth="1"/>
    <col min="7691" max="7693" width="13.85546875" style="18" bestFit="1" customWidth="1"/>
    <col min="7694" max="7694" width="16" style="18" bestFit="1" customWidth="1"/>
    <col min="7695" max="7936" width="9.140625" style="18"/>
    <col min="7937" max="7937" width="13" style="18" customWidth="1"/>
    <col min="7938" max="7938" width="14" style="18" bestFit="1" customWidth="1"/>
    <col min="7939" max="7944" width="13.85546875" style="18" bestFit="1" customWidth="1"/>
    <col min="7945" max="7946" width="14" style="18" bestFit="1" customWidth="1"/>
    <col min="7947" max="7949" width="13.85546875" style="18" bestFit="1" customWidth="1"/>
    <col min="7950" max="7950" width="16" style="18" bestFit="1" customWidth="1"/>
    <col min="7951" max="8192" width="9.140625" style="18"/>
    <col min="8193" max="8193" width="13" style="18" customWidth="1"/>
    <col min="8194" max="8194" width="14" style="18" bestFit="1" customWidth="1"/>
    <col min="8195" max="8200" width="13.85546875" style="18" bestFit="1" customWidth="1"/>
    <col min="8201" max="8202" width="14" style="18" bestFit="1" customWidth="1"/>
    <col min="8203" max="8205" width="13.85546875" style="18" bestFit="1" customWidth="1"/>
    <col min="8206" max="8206" width="16" style="18" bestFit="1" customWidth="1"/>
    <col min="8207" max="8448" width="9.140625" style="18"/>
    <col min="8449" max="8449" width="13" style="18" customWidth="1"/>
    <col min="8450" max="8450" width="14" style="18" bestFit="1" customWidth="1"/>
    <col min="8451" max="8456" width="13.85546875" style="18" bestFit="1" customWidth="1"/>
    <col min="8457" max="8458" width="14" style="18" bestFit="1" customWidth="1"/>
    <col min="8459" max="8461" width="13.85546875" style="18" bestFit="1" customWidth="1"/>
    <col min="8462" max="8462" width="16" style="18" bestFit="1" customWidth="1"/>
    <col min="8463" max="8704" width="9.140625" style="18"/>
    <col min="8705" max="8705" width="13" style="18" customWidth="1"/>
    <col min="8706" max="8706" width="14" style="18" bestFit="1" customWidth="1"/>
    <col min="8707" max="8712" width="13.85546875" style="18" bestFit="1" customWidth="1"/>
    <col min="8713" max="8714" width="14" style="18" bestFit="1" customWidth="1"/>
    <col min="8715" max="8717" width="13.85546875" style="18" bestFit="1" customWidth="1"/>
    <col min="8718" max="8718" width="16" style="18" bestFit="1" customWidth="1"/>
    <col min="8719" max="8960" width="9.140625" style="18"/>
    <col min="8961" max="8961" width="13" style="18" customWidth="1"/>
    <col min="8962" max="8962" width="14" style="18" bestFit="1" customWidth="1"/>
    <col min="8963" max="8968" width="13.85546875" style="18" bestFit="1" customWidth="1"/>
    <col min="8969" max="8970" width="14" style="18" bestFit="1" customWidth="1"/>
    <col min="8971" max="8973" width="13.85546875" style="18" bestFit="1" customWidth="1"/>
    <col min="8974" max="8974" width="16" style="18" bestFit="1" customWidth="1"/>
    <col min="8975" max="9216" width="9.140625" style="18"/>
    <col min="9217" max="9217" width="13" style="18" customWidth="1"/>
    <col min="9218" max="9218" width="14" style="18" bestFit="1" customWidth="1"/>
    <col min="9219" max="9224" width="13.85546875" style="18" bestFit="1" customWidth="1"/>
    <col min="9225" max="9226" width="14" style="18" bestFit="1" customWidth="1"/>
    <col min="9227" max="9229" width="13.85546875" style="18" bestFit="1" customWidth="1"/>
    <col min="9230" max="9230" width="16" style="18" bestFit="1" customWidth="1"/>
    <col min="9231" max="9472" width="9.140625" style="18"/>
    <col min="9473" max="9473" width="13" style="18" customWidth="1"/>
    <col min="9474" max="9474" width="14" style="18" bestFit="1" customWidth="1"/>
    <col min="9475" max="9480" width="13.85546875" style="18" bestFit="1" customWidth="1"/>
    <col min="9481" max="9482" width="14" style="18" bestFit="1" customWidth="1"/>
    <col min="9483" max="9485" width="13.85546875" style="18" bestFit="1" customWidth="1"/>
    <col min="9486" max="9486" width="16" style="18" bestFit="1" customWidth="1"/>
    <col min="9487" max="9728" width="9.140625" style="18"/>
    <col min="9729" max="9729" width="13" style="18" customWidth="1"/>
    <col min="9730" max="9730" width="14" style="18" bestFit="1" customWidth="1"/>
    <col min="9731" max="9736" width="13.85546875" style="18" bestFit="1" customWidth="1"/>
    <col min="9737" max="9738" width="14" style="18" bestFit="1" customWidth="1"/>
    <col min="9739" max="9741" width="13.85546875" style="18" bestFit="1" customWidth="1"/>
    <col min="9742" max="9742" width="16" style="18" bestFit="1" customWidth="1"/>
    <col min="9743" max="9984" width="9.140625" style="18"/>
    <col min="9985" max="9985" width="13" style="18" customWidth="1"/>
    <col min="9986" max="9986" width="14" style="18" bestFit="1" customWidth="1"/>
    <col min="9987" max="9992" width="13.85546875" style="18" bestFit="1" customWidth="1"/>
    <col min="9993" max="9994" width="14" style="18" bestFit="1" customWidth="1"/>
    <col min="9995" max="9997" width="13.85546875" style="18" bestFit="1" customWidth="1"/>
    <col min="9998" max="9998" width="16" style="18" bestFit="1" customWidth="1"/>
    <col min="9999" max="10240" width="9.140625" style="18"/>
    <col min="10241" max="10241" width="13" style="18" customWidth="1"/>
    <col min="10242" max="10242" width="14" style="18" bestFit="1" customWidth="1"/>
    <col min="10243" max="10248" width="13.85546875" style="18" bestFit="1" customWidth="1"/>
    <col min="10249" max="10250" width="14" style="18" bestFit="1" customWidth="1"/>
    <col min="10251" max="10253" width="13.85546875" style="18" bestFit="1" customWidth="1"/>
    <col min="10254" max="10254" width="16" style="18" bestFit="1" customWidth="1"/>
    <col min="10255" max="10496" width="9.140625" style="18"/>
    <col min="10497" max="10497" width="13" style="18" customWidth="1"/>
    <col min="10498" max="10498" width="14" style="18" bestFit="1" customWidth="1"/>
    <col min="10499" max="10504" width="13.85546875" style="18" bestFit="1" customWidth="1"/>
    <col min="10505" max="10506" width="14" style="18" bestFit="1" customWidth="1"/>
    <col min="10507" max="10509" width="13.85546875" style="18" bestFit="1" customWidth="1"/>
    <col min="10510" max="10510" width="16" style="18" bestFit="1" customWidth="1"/>
    <col min="10511" max="10752" width="9.140625" style="18"/>
    <col min="10753" max="10753" width="13" style="18" customWidth="1"/>
    <col min="10754" max="10754" width="14" style="18" bestFit="1" customWidth="1"/>
    <col min="10755" max="10760" width="13.85546875" style="18" bestFit="1" customWidth="1"/>
    <col min="10761" max="10762" width="14" style="18" bestFit="1" customWidth="1"/>
    <col min="10763" max="10765" width="13.85546875" style="18" bestFit="1" customWidth="1"/>
    <col min="10766" max="10766" width="16" style="18" bestFit="1" customWidth="1"/>
    <col min="10767" max="11008" width="9.140625" style="18"/>
    <col min="11009" max="11009" width="13" style="18" customWidth="1"/>
    <col min="11010" max="11010" width="14" style="18" bestFit="1" customWidth="1"/>
    <col min="11011" max="11016" width="13.85546875" style="18" bestFit="1" customWidth="1"/>
    <col min="11017" max="11018" width="14" style="18" bestFit="1" customWidth="1"/>
    <col min="11019" max="11021" width="13.85546875" style="18" bestFit="1" customWidth="1"/>
    <col min="11022" max="11022" width="16" style="18" bestFit="1" customWidth="1"/>
    <col min="11023" max="11264" width="9.140625" style="18"/>
    <col min="11265" max="11265" width="13" style="18" customWidth="1"/>
    <col min="11266" max="11266" width="14" style="18" bestFit="1" customWidth="1"/>
    <col min="11267" max="11272" width="13.85546875" style="18" bestFit="1" customWidth="1"/>
    <col min="11273" max="11274" width="14" style="18" bestFit="1" customWidth="1"/>
    <col min="11275" max="11277" width="13.85546875" style="18" bestFit="1" customWidth="1"/>
    <col min="11278" max="11278" width="16" style="18" bestFit="1" customWidth="1"/>
    <col min="11279" max="11520" width="9.140625" style="18"/>
    <col min="11521" max="11521" width="13" style="18" customWidth="1"/>
    <col min="11522" max="11522" width="14" style="18" bestFit="1" customWidth="1"/>
    <col min="11523" max="11528" width="13.85546875" style="18" bestFit="1" customWidth="1"/>
    <col min="11529" max="11530" width="14" style="18" bestFit="1" customWidth="1"/>
    <col min="11531" max="11533" width="13.85546875" style="18" bestFit="1" customWidth="1"/>
    <col min="11534" max="11534" width="16" style="18" bestFit="1" customWidth="1"/>
    <col min="11535" max="11776" width="9.140625" style="18"/>
    <col min="11777" max="11777" width="13" style="18" customWidth="1"/>
    <col min="11778" max="11778" width="14" style="18" bestFit="1" customWidth="1"/>
    <col min="11779" max="11784" width="13.85546875" style="18" bestFit="1" customWidth="1"/>
    <col min="11785" max="11786" width="14" style="18" bestFit="1" customWidth="1"/>
    <col min="11787" max="11789" width="13.85546875" style="18" bestFit="1" customWidth="1"/>
    <col min="11790" max="11790" width="16" style="18" bestFit="1" customWidth="1"/>
    <col min="11791" max="12032" width="9.140625" style="18"/>
    <col min="12033" max="12033" width="13" style="18" customWidth="1"/>
    <col min="12034" max="12034" width="14" style="18" bestFit="1" customWidth="1"/>
    <col min="12035" max="12040" width="13.85546875" style="18" bestFit="1" customWidth="1"/>
    <col min="12041" max="12042" width="14" style="18" bestFit="1" customWidth="1"/>
    <col min="12043" max="12045" width="13.85546875" style="18" bestFit="1" customWidth="1"/>
    <col min="12046" max="12046" width="16" style="18" bestFit="1" customWidth="1"/>
    <col min="12047" max="12288" width="9.140625" style="18"/>
    <col min="12289" max="12289" width="13" style="18" customWidth="1"/>
    <col min="12290" max="12290" width="14" style="18" bestFit="1" customWidth="1"/>
    <col min="12291" max="12296" width="13.85546875" style="18" bestFit="1" customWidth="1"/>
    <col min="12297" max="12298" width="14" style="18" bestFit="1" customWidth="1"/>
    <col min="12299" max="12301" width="13.85546875" style="18" bestFit="1" customWidth="1"/>
    <col min="12302" max="12302" width="16" style="18" bestFit="1" customWidth="1"/>
    <col min="12303" max="12544" width="9.140625" style="18"/>
    <col min="12545" max="12545" width="13" style="18" customWidth="1"/>
    <col min="12546" max="12546" width="14" style="18" bestFit="1" customWidth="1"/>
    <col min="12547" max="12552" width="13.85546875" style="18" bestFit="1" customWidth="1"/>
    <col min="12553" max="12554" width="14" style="18" bestFit="1" customWidth="1"/>
    <col min="12555" max="12557" width="13.85546875" style="18" bestFit="1" customWidth="1"/>
    <col min="12558" max="12558" width="16" style="18" bestFit="1" customWidth="1"/>
    <col min="12559" max="12800" width="9.140625" style="18"/>
    <col min="12801" max="12801" width="13" style="18" customWidth="1"/>
    <col min="12802" max="12802" width="14" style="18" bestFit="1" customWidth="1"/>
    <col min="12803" max="12808" width="13.85546875" style="18" bestFit="1" customWidth="1"/>
    <col min="12809" max="12810" width="14" style="18" bestFit="1" customWidth="1"/>
    <col min="12811" max="12813" width="13.85546875" style="18" bestFit="1" customWidth="1"/>
    <col min="12814" max="12814" width="16" style="18" bestFit="1" customWidth="1"/>
    <col min="12815" max="13056" width="9.140625" style="18"/>
    <col min="13057" max="13057" width="13" style="18" customWidth="1"/>
    <col min="13058" max="13058" width="14" style="18" bestFit="1" customWidth="1"/>
    <col min="13059" max="13064" width="13.85546875" style="18" bestFit="1" customWidth="1"/>
    <col min="13065" max="13066" width="14" style="18" bestFit="1" customWidth="1"/>
    <col min="13067" max="13069" width="13.85546875" style="18" bestFit="1" customWidth="1"/>
    <col min="13070" max="13070" width="16" style="18" bestFit="1" customWidth="1"/>
    <col min="13071" max="13312" width="9.140625" style="18"/>
    <col min="13313" max="13313" width="13" style="18" customWidth="1"/>
    <col min="13314" max="13314" width="14" style="18" bestFit="1" customWidth="1"/>
    <col min="13315" max="13320" width="13.85546875" style="18" bestFit="1" customWidth="1"/>
    <col min="13321" max="13322" width="14" style="18" bestFit="1" customWidth="1"/>
    <col min="13323" max="13325" width="13.85546875" style="18" bestFit="1" customWidth="1"/>
    <col min="13326" max="13326" width="16" style="18" bestFit="1" customWidth="1"/>
    <col min="13327" max="13568" width="9.140625" style="18"/>
    <col min="13569" max="13569" width="13" style="18" customWidth="1"/>
    <col min="13570" max="13570" width="14" style="18" bestFit="1" customWidth="1"/>
    <col min="13571" max="13576" width="13.85546875" style="18" bestFit="1" customWidth="1"/>
    <col min="13577" max="13578" width="14" style="18" bestFit="1" customWidth="1"/>
    <col min="13579" max="13581" width="13.85546875" style="18" bestFit="1" customWidth="1"/>
    <col min="13582" max="13582" width="16" style="18" bestFit="1" customWidth="1"/>
    <col min="13583" max="13824" width="9.140625" style="18"/>
    <col min="13825" max="13825" width="13" style="18" customWidth="1"/>
    <col min="13826" max="13826" width="14" style="18" bestFit="1" customWidth="1"/>
    <col min="13827" max="13832" width="13.85546875" style="18" bestFit="1" customWidth="1"/>
    <col min="13833" max="13834" width="14" style="18" bestFit="1" customWidth="1"/>
    <col min="13835" max="13837" width="13.85546875" style="18" bestFit="1" customWidth="1"/>
    <col min="13838" max="13838" width="16" style="18" bestFit="1" customWidth="1"/>
    <col min="13839" max="14080" width="9.140625" style="18"/>
    <col min="14081" max="14081" width="13" style="18" customWidth="1"/>
    <col min="14082" max="14082" width="14" style="18" bestFit="1" customWidth="1"/>
    <col min="14083" max="14088" width="13.85546875" style="18" bestFit="1" customWidth="1"/>
    <col min="14089" max="14090" width="14" style="18" bestFit="1" customWidth="1"/>
    <col min="14091" max="14093" width="13.85546875" style="18" bestFit="1" customWidth="1"/>
    <col min="14094" max="14094" width="16" style="18" bestFit="1" customWidth="1"/>
    <col min="14095" max="14336" width="9.140625" style="18"/>
    <col min="14337" max="14337" width="13" style="18" customWidth="1"/>
    <col min="14338" max="14338" width="14" style="18" bestFit="1" customWidth="1"/>
    <col min="14339" max="14344" width="13.85546875" style="18" bestFit="1" customWidth="1"/>
    <col min="14345" max="14346" width="14" style="18" bestFit="1" customWidth="1"/>
    <col min="14347" max="14349" width="13.85546875" style="18" bestFit="1" customWidth="1"/>
    <col min="14350" max="14350" width="16" style="18" bestFit="1" customWidth="1"/>
    <col min="14351" max="14592" width="9.140625" style="18"/>
    <col min="14593" max="14593" width="13" style="18" customWidth="1"/>
    <col min="14594" max="14594" width="14" style="18" bestFit="1" customWidth="1"/>
    <col min="14595" max="14600" width="13.85546875" style="18" bestFit="1" customWidth="1"/>
    <col min="14601" max="14602" width="14" style="18" bestFit="1" customWidth="1"/>
    <col min="14603" max="14605" width="13.85546875" style="18" bestFit="1" customWidth="1"/>
    <col min="14606" max="14606" width="16" style="18" bestFit="1" customWidth="1"/>
    <col min="14607" max="14848" width="9.140625" style="18"/>
    <col min="14849" max="14849" width="13" style="18" customWidth="1"/>
    <col min="14850" max="14850" width="14" style="18" bestFit="1" customWidth="1"/>
    <col min="14851" max="14856" width="13.85546875" style="18" bestFit="1" customWidth="1"/>
    <col min="14857" max="14858" width="14" style="18" bestFit="1" customWidth="1"/>
    <col min="14859" max="14861" width="13.85546875" style="18" bestFit="1" customWidth="1"/>
    <col min="14862" max="14862" width="16" style="18" bestFit="1" customWidth="1"/>
    <col min="14863" max="15104" width="9.140625" style="18"/>
    <col min="15105" max="15105" width="13" style="18" customWidth="1"/>
    <col min="15106" max="15106" width="14" style="18" bestFit="1" customWidth="1"/>
    <col min="15107" max="15112" width="13.85546875" style="18" bestFit="1" customWidth="1"/>
    <col min="15113" max="15114" width="14" style="18" bestFit="1" customWidth="1"/>
    <col min="15115" max="15117" width="13.85546875" style="18" bestFit="1" customWidth="1"/>
    <col min="15118" max="15118" width="16" style="18" bestFit="1" customWidth="1"/>
    <col min="15119" max="15360" width="9.140625" style="18"/>
    <col min="15361" max="15361" width="13" style="18" customWidth="1"/>
    <col min="15362" max="15362" width="14" style="18" bestFit="1" customWidth="1"/>
    <col min="15363" max="15368" width="13.85546875" style="18" bestFit="1" customWidth="1"/>
    <col min="15369" max="15370" width="14" style="18" bestFit="1" customWidth="1"/>
    <col min="15371" max="15373" width="13.85546875" style="18" bestFit="1" customWidth="1"/>
    <col min="15374" max="15374" width="16" style="18" bestFit="1" customWidth="1"/>
    <col min="15375" max="15616" width="9.140625" style="18"/>
    <col min="15617" max="15617" width="13" style="18" customWidth="1"/>
    <col min="15618" max="15618" width="14" style="18" bestFit="1" customWidth="1"/>
    <col min="15619" max="15624" width="13.85546875" style="18" bestFit="1" customWidth="1"/>
    <col min="15625" max="15626" width="14" style="18" bestFit="1" customWidth="1"/>
    <col min="15627" max="15629" width="13.85546875" style="18" bestFit="1" customWidth="1"/>
    <col min="15630" max="15630" width="16" style="18" bestFit="1" customWidth="1"/>
    <col min="15631" max="15872" width="9.140625" style="18"/>
    <col min="15873" max="15873" width="13" style="18" customWidth="1"/>
    <col min="15874" max="15874" width="14" style="18" bestFit="1" customWidth="1"/>
    <col min="15875" max="15880" width="13.85546875" style="18" bestFit="1" customWidth="1"/>
    <col min="15881" max="15882" width="14" style="18" bestFit="1" customWidth="1"/>
    <col min="15883" max="15885" width="13.85546875" style="18" bestFit="1" customWidth="1"/>
    <col min="15886" max="15886" width="16" style="18" bestFit="1" customWidth="1"/>
    <col min="15887" max="16128" width="9.140625" style="18"/>
    <col min="16129" max="16129" width="13" style="18" customWidth="1"/>
    <col min="16130" max="16130" width="14" style="18" bestFit="1" customWidth="1"/>
    <col min="16131" max="16136" width="13.85546875" style="18" bestFit="1" customWidth="1"/>
    <col min="16137" max="16138" width="14" style="18" bestFit="1" customWidth="1"/>
    <col min="16139" max="16141" width="13.85546875" style="18" bestFit="1" customWidth="1"/>
    <col min="16142" max="16142" width="16" style="18" bestFit="1" customWidth="1"/>
    <col min="16143" max="16384" width="9.140625" style="18"/>
  </cols>
  <sheetData>
    <row r="2" spans="1:14" s="18" customFormat="1" x14ac:dyDescent="0.2">
      <c r="A2" s="17" t="s">
        <v>255</v>
      </c>
    </row>
    <row r="4" spans="1:14" s="19" customFormat="1" x14ac:dyDescent="0.2">
      <c r="A4" s="19" t="s">
        <v>2</v>
      </c>
      <c r="B4" s="19" t="s">
        <v>27</v>
      </c>
      <c r="C4" s="19" t="s">
        <v>28</v>
      </c>
      <c r="D4" s="19" t="s">
        <v>29</v>
      </c>
      <c r="E4" s="19" t="s">
        <v>30</v>
      </c>
      <c r="F4" s="19" t="s">
        <v>31</v>
      </c>
      <c r="G4" s="19" t="s">
        <v>32</v>
      </c>
      <c r="H4" s="19" t="s">
        <v>33</v>
      </c>
      <c r="I4" s="19" t="s">
        <v>34</v>
      </c>
      <c r="J4" s="19" t="s">
        <v>35</v>
      </c>
      <c r="K4" s="19" t="s">
        <v>36</v>
      </c>
      <c r="L4" s="19" t="s">
        <v>37</v>
      </c>
      <c r="M4" s="19" t="s">
        <v>38</v>
      </c>
      <c r="N4" s="19" t="s">
        <v>39</v>
      </c>
    </row>
    <row r="5" spans="1:14" s="18" customFormat="1" x14ac:dyDescent="0.2">
      <c r="B5" s="20"/>
      <c r="C5" s="20"/>
      <c r="D5" s="20"/>
    </row>
    <row r="6" spans="1:14" s="18" customFormat="1" x14ac:dyDescent="0.2">
      <c r="A6" s="18" t="s">
        <v>10</v>
      </c>
      <c r="B6" s="5">
        <v>2669457.3199999998</v>
      </c>
      <c r="C6" s="5">
        <v>2644578.12</v>
      </c>
      <c r="D6" s="5">
        <v>2683659.9300000002</v>
      </c>
      <c r="E6" s="20">
        <v>2572133.15</v>
      </c>
      <c r="F6" s="20">
        <v>1069855.18</v>
      </c>
      <c r="G6" s="20">
        <v>3162413.75</v>
      </c>
      <c r="H6" s="5">
        <v>2430168.36</v>
      </c>
      <c r="I6" s="20">
        <v>1940706.79</v>
      </c>
      <c r="J6" s="5">
        <v>2205568.2000000002</v>
      </c>
      <c r="K6" s="5">
        <v>2711373.94</v>
      </c>
      <c r="L6" s="5"/>
      <c r="M6" s="5"/>
      <c r="N6" s="20">
        <f>SUM(B6:M6)</f>
        <v>24089914.739999998</v>
      </c>
    </row>
    <row r="7" spans="1:14" s="18" customFormat="1" x14ac:dyDescent="0.2">
      <c r="A7" s="18" t="s">
        <v>11</v>
      </c>
      <c r="B7" s="5">
        <v>576481.43999999994</v>
      </c>
      <c r="C7" s="5">
        <v>573667.06000000006</v>
      </c>
      <c r="D7" s="5">
        <v>583473.56999999995</v>
      </c>
      <c r="E7" s="20">
        <v>557305.75</v>
      </c>
      <c r="F7" s="20">
        <v>301781.87</v>
      </c>
      <c r="G7" s="20">
        <v>553680.98</v>
      </c>
      <c r="H7" s="5">
        <v>649489.37</v>
      </c>
      <c r="I7" s="20">
        <v>553677.88</v>
      </c>
      <c r="J7" s="5">
        <v>622797.71</v>
      </c>
      <c r="K7" s="5">
        <v>621009.19999999995</v>
      </c>
      <c r="L7" s="5"/>
      <c r="M7" s="5"/>
      <c r="N7" s="20">
        <f t="shared" ref="N7:N22" si="0">SUM(B7:M7)</f>
        <v>5593364.8300000001</v>
      </c>
    </row>
    <row r="8" spans="1:14" s="18" customFormat="1" x14ac:dyDescent="0.2">
      <c r="A8" s="18" t="s">
        <v>12</v>
      </c>
      <c r="B8" s="5">
        <v>89094422.159999996</v>
      </c>
      <c r="C8" s="5">
        <v>88824464.540000007</v>
      </c>
      <c r="D8" s="5">
        <v>92193974.620000005</v>
      </c>
      <c r="E8" s="20">
        <v>90569122.459999993</v>
      </c>
      <c r="F8" s="20">
        <v>45800171.020000003</v>
      </c>
      <c r="G8" s="20">
        <v>106102852.57999998</v>
      </c>
      <c r="H8" s="5">
        <v>87557347.959999993</v>
      </c>
      <c r="I8" s="20">
        <v>86045420.510000005</v>
      </c>
      <c r="J8" s="5">
        <v>97220036.540000007</v>
      </c>
      <c r="K8" s="5">
        <v>95961401.609999985</v>
      </c>
      <c r="L8" s="5"/>
      <c r="M8" s="5"/>
      <c r="N8" s="20">
        <f t="shared" si="0"/>
        <v>879369213.99999988</v>
      </c>
    </row>
    <row r="9" spans="1:14" s="18" customFormat="1" x14ac:dyDescent="0.2">
      <c r="A9" s="18" t="s">
        <v>13</v>
      </c>
      <c r="B9" s="5">
        <v>1792560.28</v>
      </c>
      <c r="C9" s="5">
        <v>1715965.78</v>
      </c>
      <c r="D9" s="5">
        <v>1716245.26</v>
      </c>
      <c r="E9" s="20">
        <v>1386985.62</v>
      </c>
      <c r="F9" s="20">
        <v>813291.81</v>
      </c>
      <c r="G9" s="20">
        <v>1466423.42</v>
      </c>
      <c r="H9" s="5">
        <v>1518318.5</v>
      </c>
      <c r="I9" s="20">
        <v>1586534.18</v>
      </c>
      <c r="J9" s="5">
        <v>1648225.74</v>
      </c>
      <c r="K9" s="5">
        <v>1563774.97</v>
      </c>
      <c r="L9" s="5"/>
      <c r="M9" s="5"/>
      <c r="N9" s="20">
        <f t="shared" si="0"/>
        <v>15208325.560000001</v>
      </c>
    </row>
    <row r="10" spans="1:14" s="18" customFormat="1" x14ac:dyDescent="0.2">
      <c r="A10" s="18" t="s">
        <v>14</v>
      </c>
      <c r="B10" s="5">
        <v>2818844.27</v>
      </c>
      <c r="C10" s="5">
        <v>2791978.66</v>
      </c>
      <c r="D10" s="5">
        <v>2614539.44</v>
      </c>
      <c r="E10" s="20">
        <v>2855240.87</v>
      </c>
      <c r="F10" s="20">
        <v>1110612.3899999999</v>
      </c>
      <c r="G10" s="20">
        <v>2657755.14</v>
      </c>
      <c r="H10" s="5">
        <v>2359631.39</v>
      </c>
      <c r="I10" s="20">
        <v>2846546.98</v>
      </c>
      <c r="J10" s="5">
        <v>2787099.27</v>
      </c>
      <c r="K10" s="5">
        <v>2645185.75</v>
      </c>
      <c r="L10" s="5"/>
      <c r="M10" s="5"/>
      <c r="N10" s="20">
        <f t="shared" si="0"/>
        <v>25487434.16</v>
      </c>
    </row>
    <row r="11" spans="1:14" s="18" customFormat="1" x14ac:dyDescent="0.2">
      <c r="A11" s="18" t="s">
        <v>15</v>
      </c>
      <c r="B11" s="5">
        <v>123858.86</v>
      </c>
      <c r="C11" s="5">
        <v>123858.86</v>
      </c>
      <c r="D11" s="5">
        <v>123858.86</v>
      </c>
      <c r="E11" s="20">
        <v>123858.86</v>
      </c>
      <c r="F11" s="20">
        <v>123858.86</v>
      </c>
      <c r="G11" s="20">
        <v>123858.86</v>
      </c>
      <c r="H11" s="5">
        <v>123858.86</v>
      </c>
      <c r="I11" s="20">
        <v>123858.86</v>
      </c>
      <c r="J11" s="5">
        <v>123858.86</v>
      </c>
      <c r="K11" s="5">
        <v>123858.86</v>
      </c>
      <c r="L11" s="5"/>
      <c r="M11" s="5"/>
      <c r="N11" s="20">
        <f t="shared" si="0"/>
        <v>1238588.6000000001</v>
      </c>
    </row>
    <row r="12" spans="1:14" s="18" customFormat="1" x14ac:dyDescent="0.2">
      <c r="A12" s="18" t="s">
        <v>16</v>
      </c>
      <c r="B12" s="5">
        <v>734851.08</v>
      </c>
      <c r="C12" s="5">
        <v>655961.53</v>
      </c>
      <c r="D12" s="5">
        <v>625252.26</v>
      </c>
      <c r="E12" s="20">
        <v>695541.95</v>
      </c>
      <c r="F12" s="20">
        <v>144604.85999999999</v>
      </c>
      <c r="G12" s="20">
        <v>674092.23</v>
      </c>
      <c r="H12" s="5">
        <v>603561.98</v>
      </c>
      <c r="I12" s="20">
        <v>763208.41</v>
      </c>
      <c r="J12" s="5">
        <v>596944.01</v>
      </c>
      <c r="K12" s="5">
        <v>696911.96</v>
      </c>
      <c r="L12" s="5"/>
      <c r="M12" s="5"/>
      <c r="N12" s="20">
        <f t="shared" si="0"/>
        <v>6190930.2699999996</v>
      </c>
    </row>
    <row r="13" spans="1:14" s="18" customFormat="1" x14ac:dyDescent="0.2">
      <c r="A13" s="18" t="s">
        <v>17</v>
      </c>
      <c r="B13" s="5">
        <v>1170070.47</v>
      </c>
      <c r="C13" s="5">
        <v>1278276.8600000001</v>
      </c>
      <c r="D13" s="5">
        <v>1081574.46</v>
      </c>
      <c r="E13" s="20">
        <v>1145491.3</v>
      </c>
      <c r="F13" s="20">
        <v>477873.46</v>
      </c>
      <c r="G13" s="20">
        <v>1075504.18</v>
      </c>
      <c r="H13" s="5">
        <v>1004533.69</v>
      </c>
      <c r="I13" s="20">
        <v>1058726.96</v>
      </c>
      <c r="J13" s="5">
        <v>1076439.54</v>
      </c>
      <c r="K13" s="5">
        <v>1052252.21</v>
      </c>
      <c r="L13" s="5"/>
      <c r="M13" s="5"/>
      <c r="N13" s="20">
        <f t="shared" si="0"/>
        <v>10420743.129999999</v>
      </c>
    </row>
    <row r="14" spans="1:14" s="18" customFormat="1" x14ac:dyDescent="0.2">
      <c r="A14" s="18" t="s">
        <v>18</v>
      </c>
      <c r="B14" s="5">
        <v>257891.56</v>
      </c>
      <c r="C14" s="5">
        <v>257891.56</v>
      </c>
      <c r="D14" s="5">
        <v>257891.56</v>
      </c>
      <c r="E14" s="20">
        <v>257891.56</v>
      </c>
      <c r="F14" s="20">
        <v>257891.56</v>
      </c>
      <c r="G14" s="20">
        <v>257891.56</v>
      </c>
      <c r="H14" s="5">
        <v>257891.56</v>
      </c>
      <c r="I14" s="20">
        <v>257891.56</v>
      </c>
      <c r="J14" s="5">
        <v>257891.56</v>
      </c>
      <c r="K14" s="5">
        <v>257891.56</v>
      </c>
      <c r="L14" s="5"/>
      <c r="M14" s="5"/>
      <c r="N14" s="20">
        <f t="shared" si="0"/>
        <v>2578915.6</v>
      </c>
    </row>
    <row r="15" spans="1:14" s="18" customFormat="1" x14ac:dyDescent="0.2">
      <c r="A15" s="18" t="s">
        <v>19</v>
      </c>
      <c r="B15" s="5">
        <v>109861.72</v>
      </c>
      <c r="C15" s="5">
        <v>109861.72</v>
      </c>
      <c r="D15" s="5">
        <v>109861.72</v>
      </c>
      <c r="E15" s="20">
        <v>109861.72</v>
      </c>
      <c r="F15" s="20">
        <v>109861.72</v>
      </c>
      <c r="G15" s="20">
        <v>109861.72</v>
      </c>
      <c r="H15" s="5">
        <v>109861.72</v>
      </c>
      <c r="I15" s="20">
        <v>109861.72</v>
      </c>
      <c r="J15" s="5">
        <v>109861.72</v>
      </c>
      <c r="K15" s="5">
        <v>109861.72</v>
      </c>
      <c r="L15" s="5"/>
      <c r="M15" s="5"/>
      <c r="N15" s="20">
        <f t="shared" si="0"/>
        <v>1098617.2</v>
      </c>
    </row>
    <row r="16" spans="1:14" s="18" customFormat="1" x14ac:dyDescent="0.2">
      <c r="A16" s="18" t="s">
        <v>20</v>
      </c>
      <c r="B16" s="5">
        <v>1112662.97</v>
      </c>
      <c r="C16" s="5">
        <v>1331796.96</v>
      </c>
      <c r="D16" s="5">
        <v>1268935.8799999999</v>
      </c>
      <c r="E16" s="20">
        <v>1129923.94</v>
      </c>
      <c r="F16" s="20">
        <v>522833.69</v>
      </c>
      <c r="G16" s="20">
        <v>1253586.5900000001</v>
      </c>
      <c r="H16" s="5">
        <v>1171432.99</v>
      </c>
      <c r="I16" s="20">
        <v>1200101.75</v>
      </c>
      <c r="J16" s="5">
        <v>1382955.59</v>
      </c>
      <c r="K16" s="5">
        <v>1388215.36</v>
      </c>
      <c r="L16" s="5"/>
      <c r="M16" s="5"/>
      <c r="N16" s="20">
        <f t="shared" si="0"/>
        <v>11762445.719999999</v>
      </c>
    </row>
    <row r="17" spans="1:14" s="18" customFormat="1" x14ac:dyDescent="0.2">
      <c r="A17" s="18" t="s">
        <v>21</v>
      </c>
      <c r="B17" s="5">
        <v>158975.89000000001</v>
      </c>
      <c r="C17" s="5">
        <v>158975.89000000001</v>
      </c>
      <c r="D17" s="5">
        <v>158975.89000000001</v>
      </c>
      <c r="E17" s="20">
        <v>158975.89000000001</v>
      </c>
      <c r="F17" s="20">
        <v>158975.89000000001</v>
      </c>
      <c r="G17" s="20">
        <v>158975.89000000001</v>
      </c>
      <c r="H17" s="5">
        <v>158975.89000000001</v>
      </c>
      <c r="I17" s="20">
        <v>158975.89000000001</v>
      </c>
      <c r="J17" s="5">
        <v>158975.89000000001</v>
      </c>
      <c r="K17" s="5">
        <v>158975.89000000001</v>
      </c>
      <c r="L17" s="5"/>
      <c r="M17" s="5"/>
      <c r="N17" s="20">
        <f t="shared" si="0"/>
        <v>1589758.9000000004</v>
      </c>
    </row>
    <row r="18" spans="1:14" s="18" customFormat="1" x14ac:dyDescent="0.2">
      <c r="A18" s="18" t="s">
        <v>22</v>
      </c>
      <c r="B18" s="5">
        <v>1377054.37</v>
      </c>
      <c r="C18" s="5">
        <v>1416520.97</v>
      </c>
      <c r="D18" s="5">
        <v>1343647.04</v>
      </c>
      <c r="E18" s="20">
        <v>1235559.19</v>
      </c>
      <c r="F18" s="20">
        <v>643646.25</v>
      </c>
      <c r="G18" s="20">
        <v>1358855.15</v>
      </c>
      <c r="H18" s="5">
        <v>1241062.22</v>
      </c>
      <c r="I18" s="20">
        <v>1425227.53</v>
      </c>
      <c r="J18" s="5">
        <v>1541313.46</v>
      </c>
      <c r="K18" s="5">
        <v>1340138.5900000001</v>
      </c>
      <c r="L18" s="5"/>
      <c r="M18" s="5"/>
      <c r="N18" s="20">
        <f t="shared" si="0"/>
        <v>12923024.77</v>
      </c>
    </row>
    <row r="19" spans="1:14" s="18" customFormat="1" x14ac:dyDescent="0.2">
      <c r="A19" s="18" t="s">
        <v>23</v>
      </c>
      <c r="B19" s="5">
        <v>209826.56</v>
      </c>
      <c r="C19" s="5">
        <v>209826.56</v>
      </c>
      <c r="D19" s="5">
        <v>209826.56</v>
      </c>
      <c r="E19" s="20">
        <v>209826.56</v>
      </c>
      <c r="F19" s="20">
        <v>209826.56</v>
      </c>
      <c r="G19" s="20">
        <v>209826.56</v>
      </c>
      <c r="H19" s="5">
        <v>209826.56</v>
      </c>
      <c r="I19" s="20">
        <v>209826.56</v>
      </c>
      <c r="J19" s="5">
        <v>209826.56</v>
      </c>
      <c r="K19" s="5">
        <v>209826.56</v>
      </c>
      <c r="L19" s="5"/>
      <c r="M19" s="5"/>
      <c r="N19" s="20">
        <f t="shared" si="0"/>
        <v>2098265.6</v>
      </c>
    </row>
    <row r="20" spans="1:14" s="18" customFormat="1" x14ac:dyDescent="0.2">
      <c r="A20" s="18" t="s">
        <v>24</v>
      </c>
      <c r="B20" s="5">
        <v>450543.51</v>
      </c>
      <c r="C20" s="5">
        <v>550368.94999999995</v>
      </c>
      <c r="D20" s="5">
        <v>518622.52</v>
      </c>
      <c r="E20" s="20">
        <v>507955.92</v>
      </c>
      <c r="F20" s="20">
        <v>294531.07</v>
      </c>
      <c r="G20" s="20">
        <v>543156.01</v>
      </c>
      <c r="H20" s="5">
        <v>462146.17</v>
      </c>
      <c r="I20" s="20">
        <v>642045.98</v>
      </c>
      <c r="J20" s="5">
        <v>649849.17000000004</v>
      </c>
      <c r="K20" s="5">
        <v>670421.68000000005</v>
      </c>
      <c r="L20" s="5"/>
      <c r="M20" s="5"/>
      <c r="N20" s="20">
        <f t="shared" si="0"/>
        <v>5289640.9799999995</v>
      </c>
    </row>
    <row r="21" spans="1:14" s="18" customFormat="1" x14ac:dyDescent="0.2">
      <c r="A21" s="18" t="s">
        <v>25</v>
      </c>
      <c r="B21" s="5">
        <v>17618707.960000001</v>
      </c>
      <c r="C21" s="5">
        <v>17991478.73</v>
      </c>
      <c r="D21" s="5">
        <v>17847607.75</v>
      </c>
      <c r="E21" s="20">
        <v>16636832.27</v>
      </c>
      <c r="F21" s="20">
        <v>7637986.25</v>
      </c>
      <c r="G21" s="20">
        <v>19126237.969999999</v>
      </c>
      <c r="H21" s="5">
        <v>16236135.17</v>
      </c>
      <c r="I21" s="20">
        <v>16292858.52</v>
      </c>
      <c r="J21" s="5">
        <v>16658032.939999999</v>
      </c>
      <c r="K21" s="5">
        <v>17493386.940000001</v>
      </c>
      <c r="L21" s="5"/>
      <c r="M21" s="5"/>
      <c r="N21" s="20">
        <f t="shared" si="0"/>
        <v>163539264.5</v>
      </c>
    </row>
    <row r="22" spans="1:14" s="18" customFormat="1" x14ac:dyDescent="0.2">
      <c r="A22" s="18" t="s">
        <v>26</v>
      </c>
      <c r="B22" s="5">
        <v>1059781.3700000001</v>
      </c>
      <c r="C22" s="5">
        <v>507831.68</v>
      </c>
      <c r="D22" s="20">
        <v>590792.77</v>
      </c>
      <c r="E22" s="20">
        <v>670649.80000000005</v>
      </c>
      <c r="F22" s="20">
        <v>210059.77</v>
      </c>
      <c r="G22" s="20">
        <v>466815.04</v>
      </c>
      <c r="H22" s="5">
        <v>389415.57</v>
      </c>
      <c r="I22" s="20">
        <v>394436.62</v>
      </c>
      <c r="J22" s="5">
        <v>485088.32</v>
      </c>
      <c r="K22" s="5">
        <v>549914.07999999996</v>
      </c>
      <c r="L22" s="5"/>
      <c r="M22" s="5"/>
      <c r="N22" s="20">
        <f t="shared" si="0"/>
        <v>5324785.0200000005</v>
      </c>
    </row>
    <row r="23" spans="1:14" s="18" customFormat="1" x14ac:dyDescent="0.2">
      <c r="B23" s="5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s="18" customFormat="1" x14ac:dyDescent="0.2">
      <c r="A24" s="18" t="s">
        <v>9</v>
      </c>
      <c r="B24" s="25">
        <f>SUM(B6:B23)</f>
        <v>121335851.79000002</v>
      </c>
      <c r="C24" s="25">
        <f t="shared" ref="C24:M24" si="1">SUM(C6:C23)</f>
        <v>121143304.43000002</v>
      </c>
      <c r="D24" s="25">
        <f t="shared" si="1"/>
        <v>123928740.09</v>
      </c>
      <c r="E24" s="25">
        <f t="shared" si="1"/>
        <v>120823156.81</v>
      </c>
      <c r="F24" s="25">
        <f>SUM(F6:F23)</f>
        <v>59887662.210000008</v>
      </c>
      <c r="G24" s="25">
        <f t="shared" si="1"/>
        <v>139301787.63000003</v>
      </c>
      <c r="H24" s="25">
        <f t="shared" si="1"/>
        <v>116483657.95999999</v>
      </c>
      <c r="I24" s="25">
        <f t="shared" si="1"/>
        <v>115609906.70000002</v>
      </c>
      <c r="J24" s="25">
        <f t="shared" si="1"/>
        <v>127734765.08</v>
      </c>
      <c r="K24" s="25">
        <f t="shared" si="1"/>
        <v>127554400.87999998</v>
      </c>
      <c r="L24" s="25">
        <f t="shared" si="1"/>
        <v>0</v>
      </c>
      <c r="M24" s="25">
        <f t="shared" si="1"/>
        <v>0</v>
      </c>
      <c r="N24" s="25">
        <f>SUM(N6:N22)</f>
        <v>1173803233.5799999</v>
      </c>
    </row>
    <row r="25" spans="1:14" s="18" customFormat="1" x14ac:dyDescent="0.2"/>
    <row r="26" spans="1:14" s="18" customFormat="1" x14ac:dyDescent="0.2">
      <c r="A26" s="18" t="s">
        <v>40</v>
      </c>
      <c r="B26" s="20">
        <v>2171234.0699999998</v>
      </c>
      <c r="C26" s="20">
        <v>2168389.75</v>
      </c>
      <c r="D26" s="20">
        <v>2213221.52</v>
      </c>
      <c r="E26" s="20">
        <v>2160235.6500000004</v>
      </c>
      <c r="F26" s="20">
        <v>1063162.05</v>
      </c>
      <c r="G26" s="20">
        <v>2498847.17</v>
      </c>
      <c r="H26" s="27">
        <v>2083163.88</v>
      </c>
      <c r="I26" s="20">
        <v>2068731.26</v>
      </c>
      <c r="J26" s="20">
        <v>2280300.89</v>
      </c>
      <c r="K26" s="20">
        <v>2280185.1</v>
      </c>
      <c r="L26" s="20"/>
      <c r="M26" s="20"/>
      <c r="N26" s="20">
        <f>SUM(B26:M26)</f>
        <v>20987471.34</v>
      </c>
    </row>
    <row r="27" spans="1:14" s="18" customFormat="1" x14ac:dyDescent="0.2">
      <c r="A27" s="18" t="s">
        <v>41</v>
      </c>
      <c r="B27" s="20">
        <v>563434</v>
      </c>
      <c r="C27" s="20">
        <v>596290.62</v>
      </c>
      <c r="D27" s="20">
        <v>599136.55000000005</v>
      </c>
      <c r="E27" s="20">
        <v>458644.77</v>
      </c>
      <c r="F27" s="20">
        <v>0</v>
      </c>
      <c r="G27" s="20">
        <v>285504.82</v>
      </c>
      <c r="H27" s="27">
        <v>473801.39</v>
      </c>
      <c r="I27" s="20">
        <v>537441.71</v>
      </c>
      <c r="J27" s="20">
        <v>290183.34000000003</v>
      </c>
      <c r="K27" s="20">
        <v>463420.27</v>
      </c>
      <c r="L27" s="20"/>
      <c r="M27" s="20"/>
      <c r="N27" s="20">
        <f>SUM(B27:M27)</f>
        <v>4267857.4700000007</v>
      </c>
    </row>
    <row r="28" spans="1:14" s="18" customFormat="1" x14ac:dyDescent="0.2">
      <c r="G28" s="20"/>
      <c r="K28" s="28" t="s">
        <v>42</v>
      </c>
      <c r="L28" s="28"/>
      <c r="M28" s="28"/>
      <c r="N28" s="29">
        <f>N24+N26+N27</f>
        <v>1199058562.3899999</v>
      </c>
    </row>
    <row r="29" spans="1:14" s="18" customFormat="1" ht="14.25" x14ac:dyDescent="0.35">
      <c r="K29" s="30" t="s">
        <v>43</v>
      </c>
      <c r="L29" s="30"/>
      <c r="M29" s="30"/>
      <c r="N29" s="31">
        <v>0</v>
      </c>
    </row>
    <row r="30" spans="1:14" s="18" customFormat="1" x14ac:dyDescent="0.2">
      <c r="K30" s="30" t="s">
        <v>44</v>
      </c>
      <c r="L30" s="30"/>
      <c r="M30" s="30"/>
      <c r="N30" s="32">
        <f>SUM(N28:N29)</f>
        <v>1199058562.3899999</v>
      </c>
    </row>
  </sheetData>
  <printOptions horizontalCentered="1"/>
  <pageMargins left="0" right="0" top="0.5" bottom="0.5" header="0.5" footer="0.5"/>
  <pageSetup paperSize="5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96"/>
  <sheetViews>
    <sheetView zoomScaleNormal="100" workbookViewId="0">
      <selection sqref="A1:XFD1048576"/>
    </sheetView>
  </sheetViews>
  <sheetFormatPr defaultRowHeight="12" x14ac:dyDescent="0.2"/>
  <cols>
    <col min="1" max="1" width="23.28515625" style="18" customWidth="1"/>
    <col min="2" max="3" width="16.85546875" style="18" bestFit="1" customWidth="1"/>
    <col min="4" max="8" width="16.140625" style="18" bestFit="1" customWidth="1"/>
    <col min="9" max="9" width="15.140625" style="18" bestFit="1" customWidth="1"/>
    <col min="10" max="13" width="16.140625" style="18" bestFit="1" customWidth="1"/>
    <col min="14" max="14" width="17.42578125" style="18" bestFit="1" customWidth="1"/>
    <col min="15" max="15" width="16" style="18" bestFit="1" customWidth="1"/>
    <col min="16" max="256" width="9.140625" style="18"/>
    <col min="257" max="257" width="23.28515625" style="18" customWidth="1"/>
    <col min="258" max="269" width="14" style="18" bestFit="1" customWidth="1"/>
    <col min="270" max="270" width="15" style="18" bestFit="1" customWidth="1"/>
    <col min="271" max="271" width="16" style="18" bestFit="1" customWidth="1"/>
    <col min="272" max="512" width="9.140625" style="18"/>
    <col min="513" max="513" width="23.28515625" style="18" customWidth="1"/>
    <col min="514" max="525" width="14" style="18" bestFit="1" customWidth="1"/>
    <col min="526" max="526" width="15" style="18" bestFit="1" customWidth="1"/>
    <col min="527" max="527" width="16" style="18" bestFit="1" customWidth="1"/>
    <col min="528" max="768" width="9.140625" style="18"/>
    <col min="769" max="769" width="23.28515625" style="18" customWidth="1"/>
    <col min="770" max="781" width="14" style="18" bestFit="1" customWidth="1"/>
    <col min="782" max="782" width="15" style="18" bestFit="1" customWidth="1"/>
    <col min="783" max="783" width="16" style="18" bestFit="1" customWidth="1"/>
    <col min="784" max="1024" width="9.140625" style="18"/>
    <col min="1025" max="1025" width="23.28515625" style="18" customWidth="1"/>
    <col min="1026" max="1037" width="14" style="18" bestFit="1" customWidth="1"/>
    <col min="1038" max="1038" width="15" style="18" bestFit="1" customWidth="1"/>
    <col min="1039" max="1039" width="16" style="18" bestFit="1" customWidth="1"/>
    <col min="1040" max="1280" width="9.140625" style="18"/>
    <col min="1281" max="1281" width="23.28515625" style="18" customWidth="1"/>
    <col min="1282" max="1293" width="14" style="18" bestFit="1" customWidth="1"/>
    <col min="1294" max="1294" width="15" style="18" bestFit="1" customWidth="1"/>
    <col min="1295" max="1295" width="16" style="18" bestFit="1" customWidth="1"/>
    <col min="1296" max="1536" width="9.140625" style="18"/>
    <col min="1537" max="1537" width="23.28515625" style="18" customWidth="1"/>
    <col min="1538" max="1549" width="14" style="18" bestFit="1" customWidth="1"/>
    <col min="1550" max="1550" width="15" style="18" bestFit="1" customWidth="1"/>
    <col min="1551" max="1551" width="16" style="18" bestFit="1" customWidth="1"/>
    <col min="1552" max="1792" width="9.140625" style="18"/>
    <col min="1793" max="1793" width="23.28515625" style="18" customWidth="1"/>
    <col min="1794" max="1805" width="14" style="18" bestFit="1" customWidth="1"/>
    <col min="1806" max="1806" width="15" style="18" bestFit="1" customWidth="1"/>
    <col min="1807" max="1807" width="16" style="18" bestFit="1" customWidth="1"/>
    <col min="1808" max="2048" width="9.140625" style="18"/>
    <col min="2049" max="2049" width="23.28515625" style="18" customWidth="1"/>
    <col min="2050" max="2061" width="14" style="18" bestFit="1" customWidth="1"/>
    <col min="2062" max="2062" width="15" style="18" bestFit="1" customWidth="1"/>
    <col min="2063" max="2063" width="16" style="18" bestFit="1" customWidth="1"/>
    <col min="2064" max="2304" width="9.140625" style="18"/>
    <col min="2305" max="2305" width="23.28515625" style="18" customWidth="1"/>
    <col min="2306" max="2317" width="14" style="18" bestFit="1" customWidth="1"/>
    <col min="2318" max="2318" width="15" style="18" bestFit="1" customWidth="1"/>
    <col min="2319" max="2319" width="16" style="18" bestFit="1" customWidth="1"/>
    <col min="2320" max="2560" width="9.140625" style="18"/>
    <col min="2561" max="2561" width="23.28515625" style="18" customWidth="1"/>
    <col min="2562" max="2573" width="14" style="18" bestFit="1" customWidth="1"/>
    <col min="2574" max="2574" width="15" style="18" bestFit="1" customWidth="1"/>
    <col min="2575" max="2575" width="16" style="18" bestFit="1" customWidth="1"/>
    <col min="2576" max="2816" width="9.140625" style="18"/>
    <col min="2817" max="2817" width="23.28515625" style="18" customWidth="1"/>
    <col min="2818" max="2829" width="14" style="18" bestFit="1" customWidth="1"/>
    <col min="2830" max="2830" width="15" style="18" bestFit="1" customWidth="1"/>
    <col min="2831" max="2831" width="16" style="18" bestFit="1" customWidth="1"/>
    <col min="2832" max="3072" width="9.140625" style="18"/>
    <col min="3073" max="3073" width="23.28515625" style="18" customWidth="1"/>
    <col min="3074" max="3085" width="14" style="18" bestFit="1" customWidth="1"/>
    <col min="3086" max="3086" width="15" style="18" bestFit="1" customWidth="1"/>
    <col min="3087" max="3087" width="16" style="18" bestFit="1" customWidth="1"/>
    <col min="3088" max="3328" width="9.140625" style="18"/>
    <col min="3329" max="3329" width="23.28515625" style="18" customWidth="1"/>
    <col min="3330" max="3341" width="14" style="18" bestFit="1" customWidth="1"/>
    <col min="3342" max="3342" width="15" style="18" bestFit="1" customWidth="1"/>
    <col min="3343" max="3343" width="16" style="18" bestFit="1" customWidth="1"/>
    <col min="3344" max="3584" width="9.140625" style="18"/>
    <col min="3585" max="3585" width="23.28515625" style="18" customWidth="1"/>
    <col min="3586" max="3597" width="14" style="18" bestFit="1" customWidth="1"/>
    <col min="3598" max="3598" width="15" style="18" bestFit="1" customWidth="1"/>
    <col min="3599" max="3599" width="16" style="18" bestFit="1" customWidth="1"/>
    <col min="3600" max="3840" width="9.140625" style="18"/>
    <col min="3841" max="3841" width="23.28515625" style="18" customWidth="1"/>
    <col min="3842" max="3853" width="14" style="18" bestFit="1" customWidth="1"/>
    <col min="3854" max="3854" width="15" style="18" bestFit="1" customWidth="1"/>
    <col min="3855" max="3855" width="16" style="18" bestFit="1" customWidth="1"/>
    <col min="3856" max="4096" width="9.140625" style="18"/>
    <col min="4097" max="4097" width="23.28515625" style="18" customWidth="1"/>
    <col min="4098" max="4109" width="14" style="18" bestFit="1" customWidth="1"/>
    <col min="4110" max="4110" width="15" style="18" bestFit="1" customWidth="1"/>
    <col min="4111" max="4111" width="16" style="18" bestFit="1" customWidth="1"/>
    <col min="4112" max="4352" width="9.140625" style="18"/>
    <col min="4353" max="4353" width="23.28515625" style="18" customWidth="1"/>
    <col min="4354" max="4365" width="14" style="18" bestFit="1" customWidth="1"/>
    <col min="4366" max="4366" width="15" style="18" bestFit="1" customWidth="1"/>
    <col min="4367" max="4367" width="16" style="18" bestFit="1" customWidth="1"/>
    <col min="4368" max="4608" width="9.140625" style="18"/>
    <col min="4609" max="4609" width="23.28515625" style="18" customWidth="1"/>
    <col min="4610" max="4621" width="14" style="18" bestFit="1" customWidth="1"/>
    <col min="4622" max="4622" width="15" style="18" bestFit="1" customWidth="1"/>
    <col min="4623" max="4623" width="16" style="18" bestFit="1" customWidth="1"/>
    <col min="4624" max="4864" width="9.140625" style="18"/>
    <col min="4865" max="4865" width="23.28515625" style="18" customWidth="1"/>
    <col min="4866" max="4877" width="14" style="18" bestFit="1" customWidth="1"/>
    <col min="4878" max="4878" width="15" style="18" bestFit="1" customWidth="1"/>
    <col min="4879" max="4879" width="16" style="18" bestFit="1" customWidth="1"/>
    <col min="4880" max="5120" width="9.140625" style="18"/>
    <col min="5121" max="5121" width="23.28515625" style="18" customWidth="1"/>
    <col min="5122" max="5133" width="14" style="18" bestFit="1" customWidth="1"/>
    <col min="5134" max="5134" width="15" style="18" bestFit="1" customWidth="1"/>
    <col min="5135" max="5135" width="16" style="18" bestFit="1" customWidth="1"/>
    <col min="5136" max="5376" width="9.140625" style="18"/>
    <col min="5377" max="5377" width="23.28515625" style="18" customWidth="1"/>
    <col min="5378" max="5389" width="14" style="18" bestFit="1" customWidth="1"/>
    <col min="5390" max="5390" width="15" style="18" bestFit="1" customWidth="1"/>
    <col min="5391" max="5391" width="16" style="18" bestFit="1" customWidth="1"/>
    <col min="5392" max="5632" width="9.140625" style="18"/>
    <col min="5633" max="5633" width="23.28515625" style="18" customWidth="1"/>
    <col min="5634" max="5645" width="14" style="18" bestFit="1" customWidth="1"/>
    <col min="5646" max="5646" width="15" style="18" bestFit="1" customWidth="1"/>
    <col min="5647" max="5647" width="16" style="18" bestFit="1" customWidth="1"/>
    <col min="5648" max="5888" width="9.140625" style="18"/>
    <col min="5889" max="5889" width="23.28515625" style="18" customWidth="1"/>
    <col min="5890" max="5901" width="14" style="18" bestFit="1" customWidth="1"/>
    <col min="5902" max="5902" width="15" style="18" bestFit="1" customWidth="1"/>
    <col min="5903" max="5903" width="16" style="18" bestFit="1" customWidth="1"/>
    <col min="5904" max="6144" width="9.140625" style="18"/>
    <col min="6145" max="6145" width="23.28515625" style="18" customWidth="1"/>
    <col min="6146" max="6157" width="14" style="18" bestFit="1" customWidth="1"/>
    <col min="6158" max="6158" width="15" style="18" bestFit="1" customWidth="1"/>
    <col min="6159" max="6159" width="16" style="18" bestFit="1" customWidth="1"/>
    <col min="6160" max="6400" width="9.140625" style="18"/>
    <col min="6401" max="6401" width="23.28515625" style="18" customWidth="1"/>
    <col min="6402" max="6413" width="14" style="18" bestFit="1" customWidth="1"/>
    <col min="6414" max="6414" width="15" style="18" bestFit="1" customWidth="1"/>
    <col min="6415" max="6415" width="16" style="18" bestFit="1" customWidth="1"/>
    <col min="6416" max="6656" width="9.140625" style="18"/>
    <col min="6657" max="6657" width="23.28515625" style="18" customWidth="1"/>
    <col min="6658" max="6669" width="14" style="18" bestFit="1" customWidth="1"/>
    <col min="6670" max="6670" width="15" style="18" bestFit="1" customWidth="1"/>
    <col min="6671" max="6671" width="16" style="18" bestFit="1" customWidth="1"/>
    <col min="6672" max="6912" width="9.140625" style="18"/>
    <col min="6913" max="6913" width="23.28515625" style="18" customWidth="1"/>
    <col min="6914" max="6925" width="14" style="18" bestFit="1" customWidth="1"/>
    <col min="6926" max="6926" width="15" style="18" bestFit="1" customWidth="1"/>
    <col min="6927" max="6927" width="16" style="18" bestFit="1" customWidth="1"/>
    <col min="6928" max="7168" width="9.140625" style="18"/>
    <col min="7169" max="7169" width="23.28515625" style="18" customWidth="1"/>
    <col min="7170" max="7181" width="14" style="18" bestFit="1" customWidth="1"/>
    <col min="7182" max="7182" width="15" style="18" bestFit="1" customWidth="1"/>
    <col min="7183" max="7183" width="16" style="18" bestFit="1" customWidth="1"/>
    <col min="7184" max="7424" width="9.140625" style="18"/>
    <col min="7425" max="7425" width="23.28515625" style="18" customWidth="1"/>
    <col min="7426" max="7437" width="14" style="18" bestFit="1" customWidth="1"/>
    <col min="7438" max="7438" width="15" style="18" bestFit="1" customWidth="1"/>
    <col min="7439" max="7439" width="16" style="18" bestFit="1" customWidth="1"/>
    <col min="7440" max="7680" width="9.140625" style="18"/>
    <col min="7681" max="7681" width="23.28515625" style="18" customWidth="1"/>
    <col min="7682" max="7693" width="14" style="18" bestFit="1" customWidth="1"/>
    <col min="7694" max="7694" width="15" style="18" bestFit="1" customWidth="1"/>
    <col min="7695" max="7695" width="16" style="18" bestFit="1" customWidth="1"/>
    <col min="7696" max="7936" width="9.140625" style="18"/>
    <col min="7937" max="7937" width="23.28515625" style="18" customWidth="1"/>
    <col min="7938" max="7949" width="14" style="18" bestFit="1" customWidth="1"/>
    <col min="7950" max="7950" width="15" style="18" bestFit="1" customWidth="1"/>
    <col min="7951" max="7951" width="16" style="18" bestFit="1" customWidth="1"/>
    <col min="7952" max="8192" width="9.140625" style="18"/>
    <col min="8193" max="8193" width="23.28515625" style="18" customWidth="1"/>
    <col min="8194" max="8205" width="14" style="18" bestFit="1" customWidth="1"/>
    <col min="8206" max="8206" width="15" style="18" bestFit="1" customWidth="1"/>
    <col min="8207" max="8207" width="16" style="18" bestFit="1" customWidth="1"/>
    <col min="8208" max="8448" width="9.140625" style="18"/>
    <col min="8449" max="8449" width="23.28515625" style="18" customWidth="1"/>
    <col min="8450" max="8461" width="14" style="18" bestFit="1" customWidth="1"/>
    <col min="8462" max="8462" width="15" style="18" bestFit="1" customWidth="1"/>
    <col min="8463" max="8463" width="16" style="18" bestFit="1" customWidth="1"/>
    <col min="8464" max="8704" width="9.140625" style="18"/>
    <col min="8705" max="8705" width="23.28515625" style="18" customWidth="1"/>
    <col min="8706" max="8717" width="14" style="18" bestFit="1" customWidth="1"/>
    <col min="8718" max="8718" width="15" style="18" bestFit="1" customWidth="1"/>
    <col min="8719" max="8719" width="16" style="18" bestFit="1" customWidth="1"/>
    <col min="8720" max="8960" width="9.140625" style="18"/>
    <col min="8961" max="8961" width="23.28515625" style="18" customWidth="1"/>
    <col min="8962" max="8973" width="14" style="18" bestFit="1" customWidth="1"/>
    <col min="8974" max="8974" width="15" style="18" bestFit="1" customWidth="1"/>
    <col min="8975" max="8975" width="16" style="18" bestFit="1" customWidth="1"/>
    <col min="8976" max="9216" width="9.140625" style="18"/>
    <col min="9217" max="9217" width="23.28515625" style="18" customWidth="1"/>
    <col min="9218" max="9229" width="14" style="18" bestFit="1" customWidth="1"/>
    <col min="9230" max="9230" width="15" style="18" bestFit="1" customWidth="1"/>
    <col min="9231" max="9231" width="16" style="18" bestFit="1" customWidth="1"/>
    <col min="9232" max="9472" width="9.140625" style="18"/>
    <col min="9473" max="9473" width="23.28515625" style="18" customWidth="1"/>
    <col min="9474" max="9485" width="14" style="18" bestFit="1" customWidth="1"/>
    <col min="9486" max="9486" width="15" style="18" bestFit="1" customWidth="1"/>
    <col min="9487" max="9487" width="16" style="18" bestFit="1" customWidth="1"/>
    <col min="9488" max="9728" width="9.140625" style="18"/>
    <col min="9729" max="9729" width="23.28515625" style="18" customWidth="1"/>
    <col min="9730" max="9741" width="14" style="18" bestFit="1" customWidth="1"/>
    <col min="9742" max="9742" width="15" style="18" bestFit="1" customWidth="1"/>
    <col min="9743" max="9743" width="16" style="18" bestFit="1" customWidth="1"/>
    <col min="9744" max="9984" width="9.140625" style="18"/>
    <col min="9985" max="9985" width="23.28515625" style="18" customWidth="1"/>
    <col min="9986" max="9997" width="14" style="18" bestFit="1" customWidth="1"/>
    <col min="9998" max="9998" width="15" style="18" bestFit="1" customWidth="1"/>
    <col min="9999" max="9999" width="16" style="18" bestFit="1" customWidth="1"/>
    <col min="10000" max="10240" width="9.140625" style="18"/>
    <col min="10241" max="10241" width="23.28515625" style="18" customWidth="1"/>
    <col min="10242" max="10253" width="14" style="18" bestFit="1" customWidth="1"/>
    <col min="10254" max="10254" width="15" style="18" bestFit="1" customWidth="1"/>
    <col min="10255" max="10255" width="16" style="18" bestFit="1" customWidth="1"/>
    <col min="10256" max="10496" width="9.140625" style="18"/>
    <col min="10497" max="10497" width="23.28515625" style="18" customWidth="1"/>
    <col min="10498" max="10509" width="14" style="18" bestFit="1" customWidth="1"/>
    <col min="10510" max="10510" width="15" style="18" bestFit="1" customWidth="1"/>
    <col min="10511" max="10511" width="16" style="18" bestFit="1" customWidth="1"/>
    <col min="10512" max="10752" width="9.140625" style="18"/>
    <col min="10753" max="10753" width="23.28515625" style="18" customWidth="1"/>
    <col min="10754" max="10765" width="14" style="18" bestFit="1" customWidth="1"/>
    <col min="10766" max="10766" width="15" style="18" bestFit="1" customWidth="1"/>
    <col min="10767" max="10767" width="16" style="18" bestFit="1" customWidth="1"/>
    <col min="10768" max="11008" width="9.140625" style="18"/>
    <col min="11009" max="11009" width="23.28515625" style="18" customWidth="1"/>
    <col min="11010" max="11021" width="14" style="18" bestFit="1" customWidth="1"/>
    <col min="11022" max="11022" width="15" style="18" bestFit="1" customWidth="1"/>
    <col min="11023" max="11023" width="16" style="18" bestFit="1" customWidth="1"/>
    <col min="11024" max="11264" width="9.140625" style="18"/>
    <col min="11265" max="11265" width="23.28515625" style="18" customWidth="1"/>
    <col min="11266" max="11277" width="14" style="18" bestFit="1" customWidth="1"/>
    <col min="11278" max="11278" width="15" style="18" bestFit="1" customWidth="1"/>
    <col min="11279" max="11279" width="16" style="18" bestFit="1" customWidth="1"/>
    <col min="11280" max="11520" width="9.140625" style="18"/>
    <col min="11521" max="11521" width="23.28515625" style="18" customWidth="1"/>
    <col min="11522" max="11533" width="14" style="18" bestFit="1" customWidth="1"/>
    <col min="11534" max="11534" width="15" style="18" bestFit="1" customWidth="1"/>
    <col min="11535" max="11535" width="16" style="18" bestFit="1" customWidth="1"/>
    <col min="11536" max="11776" width="9.140625" style="18"/>
    <col min="11777" max="11777" width="23.28515625" style="18" customWidth="1"/>
    <col min="11778" max="11789" width="14" style="18" bestFit="1" customWidth="1"/>
    <col min="11790" max="11790" width="15" style="18" bestFit="1" customWidth="1"/>
    <col min="11791" max="11791" width="16" style="18" bestFit="1" customWidth="1"/>
    <col min="11792" max="12032" width="9.140625" style="18"/>
    <col min="12033" max="12033" width="23.28515625" style="18" customWidth="1"/>
    <col min="12034" max="12045" width="14" style="18" bestFit="1" customWidth="1"/>
    <col min="12046" max="12046" width="15" style="18" bestFit="1" customWidth="1"/>
    <col min="12047" max="12047" width="16" style="18" bestFit="1" customWidth="1"/>
    <col min="12048" max="12288" width="9.140625" style="18"/>
    <col min="12289" max="12289" width="23.28515625" style="18" customWidth="1"/>
    <col min="12290" max="12301" width="14" style="18" bestFit="1" customWidth="1"/>
    <col min="12302" max="12302" width="15" style="18" bestFit="1" customWidth="1"/>
    <col min="12303" max="12303" width="16" style="18" bestFit="1" customWidth="1"/>
    <col min="12304" max="12544" width="9.140625" style="18"/>
    <col min="12545" max="12545" width="23.28515625" style="18" customWidth="1"/>
    <col min="12546" max="12557" width="14" style="18" bestFit="1" customWidth="1"/>
    <col min="12558" max="12558" width="15" style="18" bestFit="1" customWidth="1"/>
    <col min="12559" max="12559" width="16" style="18" bestFit="1" customWidth="1"/>
    <col min="12560" max="12800" width="9.140625" style="18"/>
    <col min="12801" max="12801" width="23.28515625" style="18" customWidth="1"/>
    <col min="12802" max="12813" width="14" style="18" bestFit="1" customWidth="1"/>
    <col min="12814" max="12814" width="15" style="18" bestFit="1" customWidth="1"/>
    <col min="12815" max="12815" width="16" style="18" bestFit="1" customWidth="1"/>
    <col min="12816" max="13056" width="9.140625" style="18"/>
    <col min="13057" max="13057" width="23.28515625" style="18" customWidth="1"/>
    <col min="13058" max="13069" width="14" style="18" bestFit="1" customWidth="1"/>
    <col min="13070" max="13070" width="15" style="18" bestFit="1" customWidth="1"/>
    <col min="13071" max="13071" width="16" style="18" bestFit="1" customWidth="1"/>
    <col min="13072" max="13312" width="9.140625" style="18"/>
    <col min="13313" max="13313" width="23.28515625" style="18" customWidth="1"/>
    <col min="13314" max="13325" width="14" style="18" bestFit="1" customWidth="1"/>
    <col min="13326" max="13326" width="15" style="18" bestFit="1" customWidth="1"/>
    <col min="13327" max="13327" width="16" style="18" bestFit="1" customWidth="1"/>
    <col min="13328" max="13568" width="9.140625" style="18"/>
    <col min="13569" max="13569" width="23.28515625" style="18" customWidth="1"/>
    <col min="13570" max="13581" width="14" style="18" bestFit="1" customWidth="1"/>
    <col min="13582" max="13582" width="15" style="18" bestFit="1" customWidth="1"/>
    <col min="13583" max="13583" width="16" style="18" bestFit="1" customWidth="1"/>
    <col min="13584" max="13824" width="9.140625" style="18"/>
    <col min="13825" max="13825" width="23.28515625" style="18" customWidth="1"/>
    <col min="13826" max="13837" width="14" style="18" bestFit="1" customWidth="1"/>
    <col min="13838" max="13838" width="15" style="18" bestFit="1" customWidth="1"/>
    <col min="13839" max="13839" width="16" style="18" bestFit="1" customWidth="1"/>
    <col min="13840" max="14080" width="9.140625" style="18"/>
    <col min="14081" max="14081" width="23.28515625" style="18" customWidth="1"/>
    <col min="14082" max="14093" width="14" style="18" bestFit="1" customWidth="1"/>
    <col min="14094" max="14094" width="15" style="18" bestFit="1" customWidth="1"/>
    <col min="14095" max="14095" width="16" style="18" bestFit="1" customWidth="1"/>
    <col min="14096" max="14336" width="9.140625" style="18"/>
    <col min="14337" max="14337" width="23.28515625" style="18" customWidth="1"/>
    <col min="14338" max="14349" width="14" style="18" bestFit="1" customWidth="1"/>
    <col min="14350" max="14350" width="15" style="18" bestFit="1" customWidth="1"/>
    <col min="14351" max="14351" width="16" style="18" bestFit="1" customWidth="1"/>
    <col min="14352" max="14592" width="9.140625" style="18"/>
    <col min="14593" max="14593" width="23.28515625" style="18" customWidth="1"/>
    <col min="14594" max="14605" width="14" style="18" bestFit="1" customWidth="1"/>
    <col min="14606" max="14606" width="15" style="18" bestFit="1" customWidth="1"/>
    <col min="14607" max="14607" width="16" style="18" bestFit="1" customWidth="1"/>
    <col min="14608" max="14848" width="9.140625" style="18"/>
    <col min="14849" max="14849" width="23.28515625" style="18" customWidth="1"/>
    <col min="14850" max="14861" width="14" style="18" bestFit="1" customWidth="1"/>
    <col min="14862" max="14862" width="15" style="18" bestFit="1" customWidth="1"/>
    <col min="14863" max="14863" width="16" style="18" bestFit="1" customWidth="1"/>
    <col min="14864" max="15104" width="9.140625" style="18"/>
    <col min="15105" max="15105" width="23.28515625" style="18" customWidth="1"/>
    <col min="15106" max="15117" width="14" style="18" bestFit="1" customWidth="1"/>
    <col min="15118" max="15118" width="15" style="18" bestFit="1" customWidth="1"/>
    <col min="15119" max="15119" width="16" style="18" bestFit="1" customWidth="1"/>
    <col min="15120" max="15360" width="9.140625" style="18"/>
    <col min="15361" max="15361" width="23.28515625" style="18" customWidth="1"/>
    <col min="15362" max="15373" width="14" style="18" bestFit="1" customWidth="1"/>
    <col min="15374" max="15374" width="15" style="18" bestFit="1" customWidth="1"/>
    <col min="15375" max="15375" width="16" style="18" bestFit="1" customWidth="1"/>
    <col min="15376" max="15616" width="9.140625" style="18"/>
    <col min="15617" max="15617" width="23.28515625" style="18" customWidth="1"/>
    <col min="15618" max="15629" width="14" style="18" bestFit="1" customWidth="1"/>
    <col min="15630" max="15630" width="15" style="18" bestFit="1" customWidth="1"/>
    <col min="15631" max="15631" width="16" style="18" bestFit="1" customWidth="1"/>
    <col min="15632" max="15872" width="9.140625" style="18"/>
    <col min="15873" max="15873" width="23.28515625" style="18" customWidth="1"/>
    <col min="15874" max="15885" width="14" style="18" bestFit="1" customWidth="1"/>
    <col min="15886" max="15886" width="15" style="18" bestFit="1" customWidth="1"/>
    <col min="15887" max="15887" width="16" style="18" bestFit="1" customWidth="1"/>
    <col min="15888" max="16128" width="9.140625" style="18"/>
    <col min="16129" max="16129" width="23.28515625" style="18" customWidth="1"/>
    <col min="16130" max="16141" width="14" style="18" bestFit="1" customWidth="1"/>
    <col min="16142" max="16142" width="15" style="18" bestFit="1" customWidth="1"/>
    <col min="16143" max="16143" width="16" style="18" bestFit="1" customWidth="1"/>
    <col min="16144" max="16384" width="9.140625" style="18"/>
  </cols>
  <sheetData>
    <row r="2" spans="1:14" s="18" customFormat="1" x14ac:dyDescent="0.2">
      <c r="A2" s="17" t="s">
        <v>257</v>
      </c>
    </row>
    <row r="4" spans="1:14" s="19" customFormat="1" x14ac:dyDescent="0.2">
      <c r="A4" s="19" t="s">
        <v>2</v>
      </c>
      <c r="B4" s="19" t="s">
        <v>27</v>
      </c>
      <c r="C4" s="19" t="s">
        <v>28</v>
      </c>
      <c r="D4" s="19" t="s">
        <v>29</v>
      </c>
      <c r="E4" s="19" t="s">
        <v>30</v>
      </c>
      <c r="F4" s="19" t="s">
        <v>31</v>
      </c>
      <c r="G4" s="19" t="s">
        <v>32</v>
      </c>
      <c r="H4" s="19" t="s">
        <v>33</v>
      </c>
      <c r="I4" s="19" t="s">
        <v>34</v>
      </c>
      <c r="J4" s="19" t="s">
        <v>35</v>
      </c>
      <c r="K4" s="19" t="s">
        <v>36</v>
      </c>
      <c r="L4" s="19" t="s">
        <v>37</v>
      </c>
      <c r="M4" s="19" t="s">
        <v>38</v>
      </c>
      <c r="N4" s="19" t="s">
        <v>39</v>
      </c>
    </row>
    <row r="5" spans="1:14" s="18" customFormat="1" x14ac:dyDescent="0.2"/>
    <row r="6" spans="1:14" s="18" customFormat="1" x14ac:dyDescent="0.2">
      <c r="A6" s="18" t="s">
        <v>10</v>
      </c>
      <c r="B6" s="5">
        <v>10637.21</v>
      </c>
      <c r="C6" s="5">
        <v>10790.84</v>
      </c>
      <c r="D6" s="5">
        <v>10790.87</v>
      </c>
      <c r="E6" s="20">
        <v>10256.43</v>
      </c>
      <c r="F6" s="5">
        <v>5514.65</v>
      </c>
      <c r="G6" s="20">
        <v>13683.23</v>
      </c>
      <c r="H6" s="5">
        <v>10627.74</v>
      </c>
      <c r="I6" s="5">
        <v>8948.34</v>
      </c>
      <c r="J6" s="20">
        <v>8522.6200000000008</v>
      </c>
      <c r="K6" s="5">
        <v>9866.15</v>
      </c>
      <c r="L6" s="5"/>
      <c r="M6" s="5"/>
      <c r="N6" s="20">
        <f>SUM(B6:M6)</f>
        <v>99638.079999999987</v>
      </c>
    </row>
    <row r="7" spans="1:14" s="18" customFormat="1" x14ac:dyDescent="0.2">
      <c r="A7" s="18" t="s">
        <v>11</v>
      </c>
      <c r="B7" s="5">
        <v>4863.3999999999996</v>
      </c>
      <c r="C7" s="5">
        <v>4933.6499999999996</v>
      </c>
      <c r="D7" s="5">
        <v>4933.66</v>
      </c>
      <c r="E7" s="20">
        <v>4689.3100000000004</v>
      </c>
      <c r="F7" s="5">
        <v>2521.34</v>
      </c>
      <c r="G7" s="20">
        <v>6256.07</v>
      </c>
      <c r="H7" s="5">
        <v>4859.07</v>
      </c>
      <c r="I7" s="5">
        <v>4091.24</v>
      </c>
      <c r="J7" s="20">
        <v>3896.6</v>
      </c>
      <c r="K7" s="5">
        <v>4510.87</v>
      </c>
      <c r="L7" s="5"/>
      <c r="M7" s="5"/>
      <c r="N7" s="20">
        <f t="shared" ref="N7:N21" si="0">SUM(B7:M7)</f>
        <v>45555.21</v>
      </c>
    </row>
    <row r="8" spans="1:14" s="18" customFormat="1" x14ac:dyDescent="0.2">
      <c r="A8" s="18" t="s">
        <v>12</v>
      </c>
      <c r="B8" s="5">
        <v>426276.2699999999</v>
      </c>
      <c r="C8" s="5">
        <v>432433.15</v>
      </c>
      <c r="D8" s="5">
        <v>432434.15</v>
      </c>
      <c r="E8" s="20">
        <v>411016.79</v>
      </c>
      <c r="F8" s="5">
        <v>220994.47</v>
      </c>
      <c r="G8" s="20">
        <v>548342.96999999962</v>
      </c>
      <c r="H8" s="5">
        <v>425896.74</v>
      </c>
      <c r="I8" s="5">
        <v>358596.3</v>
      </c>
      <c r="J8" s="20">
        <v>341536.33</v>
      </c>
      <c r="K8" s="5">
        <v>395376.89999999991</v>
      </c>
      <c r="L8" s="5"/>
      <c r="M8" s="5"/>
      <c r="N8" s="20">
        <f t="shared" si="0"/>
        <v>3992904.0699999989</v>
      </c>
    </row>
    <row r="9" spans="1:14" s="18" customFormat="1" x14ac:dyDescent="0.2">
      <c r="A9" s="18" t="s">
        <v>13</v>
      </c>
      <c r="B9" s="5">
        <v>9810.39</v>
      </c>
      <c r="C9" s="5">
        <v>9952.09</v>
      </c>
      <c r="D9" s="5">
        <v>9952.11</v>
      </c>
      <c r="E9" s="20">
        <v>9459.2099999999991</v>
      </c>
      <c r="F9" s="5">
        <v>5086</v>
      </c>
      <c r="G9" s="20">
        <v>12619.65</v>
      </c>
      <c r="H9" s="5">
        <v>9801.66</v>
      </c>
      <c r="I9" s="5">
        <v>8252.7900000000009</v>
      </c>
      <c r="J9" s="20">
        <v>7860.17</v>
      </c>
      <c r="K9" s="5">
        <v>9099.27</v>
      </c>
      <c r="L9" s="5"/>
      <c r="M9" s="5"/>
      <c r="N9" s="20">
        <f t="shared" si="0"/>
        <v>91893.34</v>
      </c>
    </row>
    <row r="10" spans="1:14" s="18" customFormat="1" x14ac:dyDescent="0.2">
      <c r="A10" s="18" t="s">
        <v>14</v>
      </c>
      <c r="B10" s="5">
        <v>10387.18</v>
      </c>
      <c r="C10" s="5">
        <v>10537.2</v>
      </c>
      <c r="D10" s="5">
        <v>10537.23</v>
      </c>
      <c r="E10" s="20">
        <v>10015.35</v>
      </c>
      <c r="F10" s="5">
        <v>5385.03</v>
      </c>
      <c r="G10" s="20">
        <v>13361.6</v>
      </c>
      <c r="H10" s="5">
        <v>10377.93</v>
      </c>
      <c r="I10" s="5">
        <v>8738</v>
      </c>
      <c r="J10" s="20">
        <v>8322.2999999999993</v>
      </c>
      <c r="K10" s="5">
        <v>9634.24</v>
      </c>
      <c r="L10" s="5"/>
      <c r="M10" s="5"/>
      <c r="N10" s="20">
        <f t="shared" si="0"/>
        <v>97296.06</v>
      </c>
    </row>
    <row r="11" spans="1:14" s="18" customFormat="1" x14ac:dyDescent="0.2">
      <c r="A11" s="18" t="s">
        <v>15</v>
      </c>
      <c r="B11" s="5">
        <v>192.62</v>
      </c>
      <c r="C11" s="5">
        <v>195.4</v>
      </c>
      <c r="D11" s="5">
        <v>195.41</v>
      </c>
      <c r="E11" s="20">
        <v>185.73</v>
      </c>
      <c r="F11" s="5">
        <v>99.86</v>
      </c>
      <c r="G11" s="20">
        <v>247.78</v>
      </c>
      <c r="H11" s="5">
        <v>192.45</v>
      </c>
      <c r="I11" s="5">
        <v>162.04</v>
      </c>
      <c r="J11" s="20">
        <v>154.33000000000001</v>
      </c>
      <c r="K11" s="5">
        <v>178.66</v>
      </c>
      <c r="L11" s="5"/>
      <c r="M11" s="5"/>
      <c r="N11" s="20">
        <f t="shared" si="0"/>
        <v>1804.28</v>
      </c>
    </row>
    <row r="12" spans="1:14" s="18" customFormat="1" x14ac:dyDescent="0.2">
      <c r="A12" s="18" t="s">
        <v>16</v>
      </c>
      <c r="B12" s="5">
        <v>320.62</v>
      </c>
      <c r="C12" s="5">
        <v>325.25</v>
      </c>
      <c r="D12" s="5">
        <v>325.25</v>
      </c>
      <c r="E12" s="20">
        <v>309.14</v>
      </c>
      <c r="F12" s="5">
        <v>166.22</v>
      </c>
      <c r="G12" s="20">
        <v>412.43</v>
      </c>
      <c r="H12" s="5">
        <v>320.33</v>
      </c>
      <c r="I12" s="5">
        <v>269.70999999999998</v>
      </c>
      <c r="J12" s="20">
        <v>256.88</v>
      </c>
      <c r="K12" s="5">
        <v>297.38</v>
      </c>
      <c r="L12" s="5"/>
      <c r="M12" s="5"/>
      <c r="N12" s="20">
        <f t="shared" si="0"/>
        <v>3003.2100000000005</v>
      </c>
    </row>
    <row r="13" spans="1:14" s="18" customFormat="1" x14ac:dyDescent="0.2">
      <c r="A13" s="18" t="s">
        <v>17</v>
      </c>
      <c r="B13" s="5">
        <v>3194.61</v>
      </c>
      <c r="C13" s="5">
        <v>3240.75</v>
      </c>
      <c r="D13" s="5">
        <v>3240.76</v>
      </c>
      <c r="E13" s="20">
        <v>3080.25</v>
      </c>
      <c r="F13" s="5">
        <v>1656.18</v>
      </c>
      <c r="G13" s="20">
        <v>4109.41</v>
      </c>
      <c r="H13" s="5">
        <v>3191.77</v>
      </c>
      <c r="I13" s="5">
        <v>2687.4</v>
      </c>
      <c r="J13" s="20">
        <v>2559.5500000000002</v>
      </c>
      <c r="K13" s="5">
        <v>2963.04</v>
      </c>
      <c r="L13" s="5"/>
      <c r="M13" s="5"/>
      <c r="N13" s="20">
        <f t="shared" si="0"/>
        <v>29923.72</v>
      </c>
    </row>
    <row r="14" spans="1:14" s="18" customFormat="1" x14ac:dyDescent="0.2">
      <c r="A14" s="18" t="s">
        <v>18</v>
      </c>
      <c r="B14" s="5">
        <v>1105.01</v>
      </c>
      <c r="C14" s="5">
        <v>1120.97</v>
      </c>
      <c r="D14" s="5">
        <v>1120.97</v>
      </c>
      <c r="E14" s="20">
        <v>1065.45</v>
      </c>
      <c r="F14" s="5">
        <v>572.87</v>
      </c>
      <c r="G14" s="20">
        <v>1421.43</v>
      </c>
      <c r="H14" s="5">
        <v>1104.02</v>
      </c>
      <c r="I14" s="5">
        <v>929.57</v>
      </c>
      <c r="J14" s="20">
        <v>885.34</v>
      </c>
      <c r="K14" s="5">
        <v>1024.9100000000001</v>
      </c>
      <c r="L14" s="5"/>
      <c r="M14" s="5"/>
      <c r="N14" s="20">
        <f t="shared" si="0"/>
        <v>10350.539999999999</v>
      </c>
    </row>
    <row r="15" spans="1:14" s="18" customFormat="1" x14ac:dyDescent="0.2">
      <c r="A15" s="18" t="s">
        <v>19</v>
      </c>
      <c r="B15" s="5">
        <v>867.98</v>
      </c>
      <c r="C15" s="5">
        <v>880.51</v>
      </c>
      <c r="D15" s="5">
        <v>880.51</v>
      </c>
      <c r="E15" s="20">
        <v>836.9</v>
      </c>
      <c r="F15" s="5">
        <v>449.98</v>
      </c>
      <c r="G15" s="20">
        <v>1116.52</v>
      </c>
      <c r="H15" s="5">
        <v>867.2</v>
      </c>
      <c r="I15" s="5">
        <v>730.17</v>
      </c>
      <c r="J15" s="20">
        <v>695.43</v>
      </c>
      <c r="K15" s="5">
        <v>805.06</v>
      </c>
      <c r="L15" s="5"/>
      <c r="M15" s="5"/>
      <c r="N15" s="20">
        <f t="shared" si="0"/>
        <v>8130.26</v>
      </c>
    </row>
    <row r="16" spans="1:14" s="18" customFormat="1" x14ac:dyDescent="0.2">
      <c r="A16" s="18" t="s">
        <v>20</v>
      </c>
      <c r="B16" s="5">
        <v>11405.53</v>
      </c>
      <c r="C16" s="5">
        <v>11570.27</v>
      </c>
      <c r="D16" s="5">
        <v>11570.29</v>
      </c>
      <c r="E16" s="20">
        <v>10997.25</v>
      </c>
      <c r="F16" s="5">
        <v>5912.97</v>
      </c>
      <c r="G16" s="20">
        <v>14671.57</v>
      </c>
      <c r="H16" s="5">
        <v>11395.38</v>
      </c>
      <c r="I16" s="5">
        <v>9594.67</v>
      </c>
      <c r="J16" s="20">
        <v>9138.2099999999991</v>
      </c>
      <c r="K16" s="5">
        <v>10578.78</v>
      </c>
      <c r="L16" s="5"/>
      <c r="M16" s="5"/>
      <c r="N16" s="20">
        <f t="shared" si="0"/>
        <v>106834.92000000001</v>
      </c>
    </row>
    <row r="17" spans="1:15" s="18" customFormat="1" x14ac:dyDescent="0.2">
      <c r="A17" s="18" t="s">
        <v>21</v>
      </c>
      <c r="B17" s="5">
        <v>874.11</v>
      </c>
      <c r="C17" s="5">
        <v>886.74</v>
      </c>
      <c r="D17" s="5">
        <v>886.74</v>
      </c>
      <c r="E17" s="20">
        <v>842.82</v>
      </c>
      <c r="F17" s="5">
        <v>453.17</v>
      </c>
      <c r="G17" s="20">
        <v>1124.42</v>
      </c>
      <c r="H17" s="5">
        <v>873.33</v>
      </c>
      <c r="I17" s="5">
        <v>735.33</v>
      </c>
      <c r="J17" s="20">
        <v>700.35</v>
      </c>
      <c r="K17" s="5">
        <v>810.75</v>
      </c>
      <c r="L17" s="5"/>
      <c r="M17" s="5"/>
      <c r="N17" s="20">
        <f t="shared" si="0"/>
        <v>8187.76</v>
      </c>
    </row>
    <row r="18" spans="1:15" s="18" customFormat="1" x14ac:dyDescent="0.2">
      <c r="A18" s="18" t="s">
        <v>22</v>
      </c>
      <c r="B18" s="5">
        <v>9473.7099999999991</v>
      </c>
      <c r="C18" s="5">
        <v>9610.5400000000009</v>
      </c>
      <c r="D18" s="5">
        <v>9610.56</v>
      </c>
      <c r="E18" s="20">
        <v>9134.58</v>
      </c>
      <c r="F18" s="5">
        <v>4911.46</v>
      </c>
      <c r="G18" s="20">
        <v>12186.56</v>
      </c>
      <c r="H18" s="5">
        <v>9465.27</v>
      </c>
      <c r="I18" s="5">
        <v>7969.57</v>
      </c>
      <c r="J18" s="20">
        <v>7590.42</v>
      </c>
      <c r="K18" s="5">
        <v>8786.99</v>
      </c>
      <c r="L18" s="5"/>
      <c r="M18" s="5"/>
      <c r="N18" s="20">
        <f t="shared" si="0"/>
        <v>88739.66</v>
      </c>
    </row>
    <row r="19" spans="1:15" s="18" customFormat="1" x14ac:dyDescent="0.2">
      <c r="A19" s="18" t="s">
        <v>23</v>
      </c>
      <c r="B19" s="5">
        <v>1347.46</v>
      </c>
      <c r="C19" s="5">
        <v>1366.92</v>
      </c>
      <c r="D19" s="5">
        <v>1366.92</v>
      </c>
      <c r="E19" s="20">
        <v>1299.22</v>
      </c>
      <c r="F19" s="5">
        <v>698.56</v>
      </c>
      <c r="G19" s="20">
        <v>1733.31</v>
      </c>
      <c r="H19" s="5">
        <v>1346.26</v>
      </c>
      <c r="I19" s="5">
        <v>1133.52</v>
      </c>
      <c r="J19" s="20">
        <v>1079.5899999999999</v>
      </c>
      <c r="K19" s="5">
        <v>1249.78</v>
      </c>
      <c r="L19" s="5"/>
      <c r="M19" s="5"/>
      <c r="N19" s="20">
        <f t="shared" si="0"/>
        <v>12621.54</v>
      </c>
    </row>
    <row r="20" spans="1:15" s="18" customFormat="1" x14ac:dyDescent="0.2">
      <c r="A20" s="18" t="s">
        <v>24</v>
      </c>
      <c r="B20" s="5">
        <v>804.07</v>
      </c>
      <c r="C20" s="5">
        <v>815.68</v>
      </c>
      <c r="D20" s="5">
        <v>815.68</v>
      </c>
      <c r="E20" s="20">
        <v>775.29</v>
      </c>
      <c r="F20" s="5">
        <v>416.85</v>
      </c>
      <c r="G20" s="20">
        <v>1034.32</v>
      </c>
      <c r="H20" s="5">
        <v>803.35</v>
      </c>
      <c r="I20" s="5">
        <v>676.41</v>
      </c>
      <c r="J20" s="20">
        <v>644.23</v>
      </c>
      <c r="K20" s="5">
        <v>745.78</v>
      </c>
      <c r="L20" s="5"/>
      <c r="M20" s="5"/>
      <c r="N20" s="20">
        <f t="shared" si="0"/>
        <v>7531.6599999999989</v>
      </c>
    </row>
    <row r="21" spans="1:15" s="18" customFormat="1" x14ac:dyDescent="0.2">
      <c r="A21" s="18" t="s">
        <v>25</v>
      </c>
      <c r="B21" s="5">
        <v>91844.86</v>
      </c>
      <c r="C21" s="5">
        <v>93171.41</v>
      </c>
      <c r="D21" s="20">
        <v>93171.63</v>
      </c>
      <c r="E21" s="20">
        <v>88557.08</v>
      </c>
      <c r="F21" s="5">
        <v>47615.14</v>
      </c>
      <c r="G21" s="20">
        <v>118145.17</v>
      </c>
      <c r="H21" s="5">
        <v>91763.09</v>
      </c>
      <c r="I21" s="5">
        <v>77262.63</v>
      </c>
      <c r="J21" s="20">
        <v>73586.91</v>
      </c>
      <c r="K21" s="5">
        <v>85187.32</v>
      </c>
      <c r="L21" s="5"/>
      <c r="M21" s="5"/>
      <c r="N21" s="20">
        <f t="shared" si="0"/>
        <v>860305.24</v>
      </c>
    </row>
    <row r="22" spans="1:15" s="18" customFormat="1" x14ac:dyDescent="0.2">
      <c r="A22" s="18" t="s">
        <v>26</v>
      </c>
      <c r="B22" s="5">
        <v>1806.18</v>
      </c>
      <c r="C22" s="5">
        <v>1832.26</v>
      </c>
      <c r="D22" s="20">
        <v>1832.27</v>
      </c>
      <c r="E22" s="20">
        <v>1741.52</v>
      </c>
      <c r="F22" s="20">
        <v>936.38</v>
      </c>
      <c r="G22" s="20">
        <v>2323.38</v>
      </c>
      <c r="H22" s="5">
        <v>1804.57</v>
      </c>
      <c r="I22" s="20">
        <v>1519.41</v>
      </c>
      <c r="J22" s="20">
        <v>1447.12</v>
      </c>
      <c r="K22" s="5">
        <v>1675.25</v>
      </c>
      <c r="L22" s="5"/>
      <c r="M22" s="5"/>
      <c r="N22" s="20">
        <f>SUM(B22:M22)</f>
        <v>16918.34</v>
      </c>
    </row>
    <row r="23" spans="1:15" s="18" customForma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5" s="18" customFormat="1" x14ac:dyDescent="0.2">
      <c r="A24" s="18" t="s">
        <v>9</v>
      </c>
      <c r="B24" s="25">
        <f>SUM(B6:B23)</f>
        <v>585211.21</v>
      </c>
      <c r="C24" s="25">
        <f t="shared" ref="C24:M24" si="1">SUM(C6:C23)</f>
        <v>593663.63</v>
      </c>
      <c r="D24" s="25">
        <f t="shared" si="1"/>
        <v>593665.01</v>
      </c>
      <c r="E24" s="33">
        <f t="shared" si="1"/>
        <v>564262.31999999995</v>
      </c>
      <c r="F24" s="25">
        <f t="shared" si="1"/>
        <v>303391.13</v>
      </c>
      <c r="G24" s="25">
        <f t="shared" si="1"/>
        <v>752789.82</v>
      </c>
      <c r="H24" s="25">
        <f t="shared" si="1"/>
        <v>584690.16</v>
      </c>
      <c r="I24" s="25">
        <f t="shared" si="1"/>
        <v>492297.1</v>
      </c>
      <c r="J24" s="25">
        <f t="shared" si="1"/>
        <v>468876.38</v>
      </c>
      <c r="K24" s="25">
        <f t="shared" si="1"/>
        <v>542791.12999999989</v>
      </c>
      <c r="L24" s="25">
        <f t="shared" si="1"/>
        <v>0</v>
      </c>
      <c r="M24" s="25">
        <f t="shared" si="1"/>
        <v>0</v>
      </c>
      <c r="N24" s="25">
        <f>SUM(N6:N22)</f>
        <v>5481637.8899999987</v>
      </c>
      <c r="O24" s="5"/>
    </row>
    <row r="25" spans="1:15" s="18" customFormat="1" x14ac:dyDescent="0.2">
      <c r="B25" s="34"/>
      <c r="C25" s="34"/>
      <c r="D25" s="34"/>
      <c r="E25" s="34"/>
      <c r="F25" s="34"/>
      <c r="G25" s="34"/>
      <c r="H25" s="34"/>
      <c r="I25" s="34" t="s">
        <v>250</v>
      </c>
      <c r="J25" s="34" t="s">
        <v>250</v>
      </c>
      <c r="K25" s="34" t="s">
        <v>250</v>
      </c>
      <c r="L25" s="34"/>
      <c r="M25" s="34"/>
      <c r="N25" s="20"/>
    </row>
    <row r="26" spans="1:15" s="18" customFormat="1" x14ac:dyDescent="0.2">
      <c r="A26" s="18" t="s">
        <v>45</v>
      </c>
      <c r="B26" s="5">
        <v>33189.629999999997</v>
      </c>
      <c r="C26" s="5">
        <v>33189.67</v>
      </c>
      <c r="D26" s="5">
        <v>33189.67</v>
      </c>
      <c r="E26" s="5">
        <v>33189.67</v>
      </c>
      <c r="F26" s="5">
        <v>33189.67</v>
      </c>
      <c r="G26" s="5">
        <v>33189.67</v>
      </c>
      <c r="H26" s="5">
        <v>33189.67</v>
      </c>
      <c r="I26" s="5">
        <v>33189.67</v>
      </c>
      <c r="J26" s="5">
        <v>33189.67</v>
      </c>
      <c r="K26" s="5">
        <v>33189.67</v>
      </c>
      <c r="L26" s="5"/>
      <c r="M26" s="5"/>
      <c r="N26" s="20">
        <f>SUM(B26:M26)</f>
        <v>331896.65999999992</v>
      </c>
      <c r="O26" s="5"/>
    </row>
    <row r="27" spans="1:15" s="18" customFormat="1" x14ac:dyDescent="0.2">
      <c r="A27" s="18" t="s">
        <v>46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/>
      <c r="L27" s="5"/>
      <c r="M27" s="5"/>
      <c r="N27" s="20">
        <f>SUM(B27:M27)</f>
        <v>0</v>
      </c>
    </row>
    <row r="28" spans="1:15" s="18" customFormat="1" x14ac:dyDescent="0.2">
      <c r="B28" s="5"/>
      <c r="C28" s="5"/>
      <c r="D28" s="5"/>
      <c r="E28" s="5"/>
      <c r="F28" s="5"/>
      <c r="H28" s="5"/>
      <c r="I28" s="5"/>
      <c r="K28" s="5"/>
      <c r="L28" s="5"/>
      <c r="M28" s="5"/>
      <c r="N28" s="20"/>
    </row>
    <row r="29" spans="1:15" s="18" customFormat="1" x14ac:dyDescent="0.2">
      <c r="A29" s="18" t="s">
        <v>47</v>
      </c>
      <c r="B29" s="5">
        <v>9948590.5399999991</v>
      </c>
      <c r="C29" s="5">
        <v>10092281.699999999</v>
      </c>
      <c r="D29" s="5">
        <v>10092305.26</v>
      </c>
      <c r="E29" s="5">
        <v>9592459.3900000006</v>
      </c>
      <c r="F29" s="1">
        <v>5157649.2</v>
      </c>
      <c r="G29" s="5">
        <v>12797426.890000001</v>
      </c>
      <c r="H29" s="5">
        <v>9939732.6699999999</v>
      </c>
      <c r="I29" s="5">
        <v>8369050.7300000004</v>
      </c>
      <c r="J29" s="5">
        <v>7970898.4500000002</v>
      </c>
      <c r="K29" s="5">
        <v>9227449.1999999993</v>
      </c>
      <c r="L29" s="5"/>
      <c r="M29" s="5"/>
      <c r="N29" s="20">
        <f>SUM(B29:M29)</f>
        <v>93187844.030000016</v>
      </c>
      <c r="O29" s="5"/>
    </row>
    <row r="30" spans="1:15" s="18" customFormat="1" x14ac:dyDescent="0.2"/>
    <row r="31" spans="1:15" s="18" customFormat="1" ht="12.75" thickBot="1" x14ac:dyDescent="0.25">
      <c r="A31" s="18" t="s">
        <v>48</v>
      </c>
      <c r="B31" s="35">
        <f>SUM(B24:B29)</f>
        <v>10566991.379999999</v>
      </c>
      <c r="C31" s="35">
        <f>SUM(C24:C29)</f>
        <v>10719135</v>
      </c>
      <c r="D31" s="35">
        <v>10719159.939999999</v>
      </c>
      <c r="E31" s="35">
        <f t="shared" ref="E31:M31" si="2">SUM(E24:E29)</f>
        <v>10189911.380000001</v>
      </c>
      <c r="F31" s="35">
        <f t="shared" si="2"/>
        <v>5494230</v>
      </c>
      <c r="G31" s="35">
        <f t="shared" si="2"/>
        <v>13583406.380000001</v>
      </c>
      <c r="H31" s="35">
        <f t="shared" si="2"/>
        <v>10557612.5</v>
      </c>
      <c r="I31" s="35">
        <f t="shared" si="2"/>
        <v>8894537.5</v>
      </c>
      <c r="J31" s="35">
        <f t="shared" si="2"/>
        <v>8472964.5</v>
      </c>
      <c r="K31" s="35">
        <f t="shared" si="2"/>
        <v>9803430</v>
      </c>
      <c r="L31" s="35">
        <f t="shared" si="2"/>
        <v>0</v>
      </c>
      <c r="M31" s="35">
        <f t="shared" si="2"/>
        <v>0</v>
      </c>
      <c r="N31" s="35">
        <f>SUM(N24:N29)</f>
        <v>99001378.580000013</v>
      </c>
      <c r="O31" s="36"/>
    </row>
    <row r="32" spans="1:15" s="18" customFormat="1" ht="12.75" thickTop="1" x14ac:dyDescent="0.2">
      <c r="B32" s="36"/>
      <c r="C32" s="5"/>
      <c r="D32" s="5"/>
      <c r="E32" s="5"/>
      <c r="F32" s="5"/>
      <c r="G32" s="5"/>
      <c r="H32" s="5"/>
      <c r="I32" s="5"/>
      <c r="J32" s="5"/>
      <c r="K32" s="5"/>
      <c r="M32" s="5"/>
      <c r="O32" s="5"/>
    </row>
    <row r="33" spans="1:15" s="18" customFormat="1" x14ac:dyDescent="0.2">
      <c r="A33" s="18" t="s">
        <v>247</v>
      </c>
      <c r="B33" s="5">
        <v>0</v>
      </c>
      <c r="C33" s="5">
        <v>26873.5</v>
      </c>
      <c r="D33" s="5">
        <v>69974</v>
      </c>
      <c r="E33" s="5">
        <v>30480.5</v>
      </c>
      <c r="F33" s="5">
        <v>50964.5</v>
      </c>
      <c r="G33" s="5">
        <v>26897</v>
      </c>
      <c r="H33" s="5">
        <f>11250.38-14.5</f>
        <v>11235.88</v>
      </c>
      <c r="I33" s="5">
        <v>2478.21</v>
      </c>
      <c r="J33" s="5">
        <v>2083.5</v>
      </c>
      <c r="K33" s="5">
        <v>783</v>
      </c>
      <c r="L33" s="5"/>
      <c r="M33" s="5"/>
      <c r="N33" s="20">
        <f>SUM(B33:M33)</f>
        <v>221770.09</v>
      </c>
      <c r="O33" s="37">
        <f>N33+N34</f>
        <v>404862.51</v>
      </c>
    </row>
    <row r="34" spans="1:15" s="18" customFormat="1" x14ac:dyDescent="0.2">
      <c r="A34" s="18" t="s">
        <v>248</v>
      </c>
      <c r="B34" s="5">
        <v>272</v>
      </c>
      <c r="C34" s="5">
        <v>32825</v>
      </c>
      <c r="D34" s="5">
        <v>33475</v>
      </c>
      <c r="E34" s="5">
        <v>20150</v>
      </c>
      <c r="F34" s="5">
        <v>27425.5</v>
      </c>
      <c r="G34" s="5">
        <v>44157.59</v>
      </c>
      <c r="H34" s="5">
        <v>18097.330000000002</v>
      </c>
      <c r="I34" s="5">
        <v>5334</v>
      </c>
      <c r="J34" s="5">
        <v>0</v>
      </c>
      <c r="K34" s="5">
        <v>1356</v>
      </c>
      <c r="L34" s="5"/>
      <c r="M34" s="5"/>
      <c r="N34" s="20">
        <f>SUM(B34:M34)</f>
        <v>183092.41999999998</v>
      </c>
      <c r="O34" s="5"/>
    </row>
    <row r="35" spans="1:15" s="18" customFormat="1" x14ac:dyDescent="0.2">
      <c r="A35" s="18" t="s">
        <v>49</v>
      </c>
      <c r="B35" s="5">
        <f>12055-0</f>
        <v>12055</v>
      </c>
      <c r="C35" s="5">
        <v>9032.2540000000008</v>
      </c>
      <c r="D35" s="5">
        <v>9238</v>
      </c>
      <c r="E35" s="5">
        <v>7003.38</v>
      </c>
      <c r="F35" s="5">
        <v>3022.58</v>
      </c>
      <c r="G35" s="5">
        <v>9524.15</v>
      </c>
      <c r="H35" s="5">
        <v>13633.55</v>
      </c>
      <c r="I35" s="5">
        <v>13267.86</v>
      </c>
      <c r="J35" s="5">
        <v>6405.02</v>
      </c>
      <c r="K35" s="5">
        <v>2492.91</v>
      </c>
      <c r="L35" s="5"/>
      <c r="M35" s="5"/>
      <c r="N35" s="20">
        <f>SUM(B35:M35)</f>
        <v>85674.704000000012</v>
      </c>
      <c r="O35" s="20"/>
    </row>
    <row r="36" spans="1:15" s="18" customFormat="1" x14ac:dyDescent="0.2">
      <c r="A36" s="18" t="s">
        <v>50</v>
      </c>
      <c r="B36" s="5">
        <v>2973302.63</v>
      </c>
      <c r="C36" s="5">
        <f>2642629.62-30.93</f>
        <v>2642598.69</v>
      </c>
      <c r="D36" s="5">
        <v>2365461.6800000002</v>
      </c>
      <c r="E36" s="5">
        <v>1327148.3999999999</v>
      </c>
      <c r="F36" s="5">
        <v>1345055.94</v>
      </c>
      <c r="G36" s="5">
        <v>2412406.7599999998</v>
      </c>
      <c r="H36" s="5">
        <v>2603299.04</v>
      </c>
      <c r="I36" s="5">
        <v>2873335.61</v>
      </c>
      <c r="J36" s="5">
        <v>5053519.7300000004</v>
      </c>
      <c r="K36" s="5">
        <v>1510387.91</v>
      </c>
      <c r="L36" s="5"/>
      <c r="M36" s="5"/>
      <c r="N36" s="20">
        <f>SUM(B36:M36)</f>
        <v>25106516.390000001</v>
      </c>
      <c r="O36" s="5"/>
    </row>
    <row r="37" spans="1:15" s="18" customFormat="1" x14ac:dyDescent="0.2">
      <c r="A37" s="18" t="s">
        <v>51</v>
      </c>
      <c r="B37" s="38">
        <v>5885250</v>
      </c>
      <c r="C37" s="38">
        <v>5970000</v>
      </c>
      <c r="D37" s="38">
        <v>5970000</v>
      </c>
      <c r="E37" s="38">
        <v>5675250</v>
      </c>
      <c r="F37" s="38"/>
      <c r="G37" s="38"/>
      <c r="H37" s="38"/>
      <c r="I37" s="38"/>
      <c r="J37" s="38"/>
      <c r="K37" s="38"/>
      <c r="L37" s="38"/>
      <c r="M37" s="38"/>
      <c r="N37" s="39"/>
    </row>
    <row r="39" spans="1:15" s="18" customFormat="1" x14ac:dyDescent="0.2">
      <c r="I39" s="36"/>
      <c r="J39" s="36"/>
    </row>
    <row r="40" spans="1:15" s="18" customFormat="1" x14ac:dyDescent="0.2">
      <c r="J40" s="5"/>
      <c r="N40" s="20"/>
    </row>
    <row r="43" spans="1:15" s="18" customFormat="1" x14ac:dyDescent="0.2">
      <c r="N43" s="5"/>
    </row>
    <row r="44" spans="1:15" s="18" customFormat="1" x14ac:dyDescent="0.2">
      <c r="B44" s="40"/>
    </row>
    <row r="45" spans="1:15" s="18" customFormat="1" x14ac:dyDescent="0.2">
      <c r="B45" s="5"/>
    </row>
    <row r="96" spans="13:13" s="18" customFormat="1" x14ac:dyDescent="0.2">
      <c r="M96" s="41"/>
    </row>
  </sheetData>
  <printOptions horizontalCentered="1"/>
  <pageMargins left="0" right="0" top="0.5" bottom="0.5" header="0.5" footer="0.5"/>
  <pageSetup paperSize="5" scale="68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51"/>
  <sheetViews>
    <sheetView zoomScaleNormal="100" workbookViewId="0">
      <selection sqref="A1:XFD1048576"/>
    </sheetView>
  </sheetViews>
  <sheetFormatPr defaultRowHeight="12" x14ac:dyDescent="0.2"/>
  <cols>
    <col min="1" max="1" width="24.7109375" style="18" customWidth="1"/>
    <col min="2" max="2" width="15.7109375" style="18" customWidth="1"/>
    <col min="3" max="3" width="15" style="18" customWidth="1"/>
    <col min="4" max="13" width="15" style="18" bestFit="1" customWidth="1"/>
    <col min="14" max="14" width="16.140625" style="18" bestFit="1" customWidth="1"/>
    <col min="15" max="256" width="9.140625" style="18"/>
    <col min="257" max="257" width="24.7109375" style="18" customWidth="1"/>
    <col min="258" max="259" width="12.85546875" style="18" customWidth="1"/>
    <col min="260" max="263" width="12.85546875" style="18" bestFit="1" customWidth="1"/>
    <col min="264" max="264" width="14" style="18" bestFit="1" customWidth="1"/>
    <col min="265" max="269" width="12.85546875" style="18" bestFit="1" customWidth="1"/>
    <col min="270" max="270" width="14.42578125" style="18" bestFit="1" customWidth="1"/>
    <col min="271" max="512" width="9.140625" style="18"/>
    <col min="513" max="513" width="24.7109375" style="18" customWidth="1"/>
    <col min="514" max="515" width="12.85546875" style="18" customWidth="1"/>
    <col min="516" max="519" width="12.85546875" style="18" bestFit="1" customWidth="1"/>
    <col min="520" max="520" width="14" style="18" bestFit="1" customWidth="1"/>
    <col min="521" max="525" width="12.85546875" style="18" bestFit="1" customWidth="1"/>
    <col min="526" max="526" width="14.42578125" style="18" bestFit="1" customWidth="1"/>
    <col min="527" max="768" width="9.140625" style="18"/>
    <col min="769" max="769" width="24.7109375" style="18" customWidth="1"/>
    <col min="770" max="771" width="12.85546875" style="18" customWidth="1"/>
    <col min="772" max="775" width="12.85546875" style="18" bestFit="1" customWidth="1"/>
    <col min="776" max="776" width="14" style="18" bestFit="1" customWidth="1"/>
    <col min="777" max="781" width="12.85546875" style="18" bestFit="1" customWidth="1"/>
    <col min="782" max="782" width="14.42578125" style="18" bestFit="1" customWidth="1"/>
    <col min="783" max="1024" width="9.140625" style="18"/>
    <col min="1025" max="1025" width="24.7109375" style="18" customWidth="1"/>
    <col min="1026" max="1027" width="12.85546875" style="18" customWidth="1"/>
    <col min="1028" max="1031" width="12.85546875" style="18" bestFit="1" customWidth="1"/>
    <col min="1032" max="1032" width="14" style="18" bestFit="1" customWidth="1"/>
    <col min="1033" max="1037" width="12.85546875" style="18" bestFit="1" customWidth="1"/>
    <col min="1038" max="1038" width="14.42578125" style="18" bestFit="1" customWidth="1"/>
    <col min="1039" max="1280" width="9.140625" style="18"/>
    <col min="1281" max="1281" width="24.7109375" style="18" customWidth="1"/>
    <col min="1282" max="1283" width="12.85546875" style="18" customWidth="1"/>
    <col min="1284" max="1287" width="12.85546875" style="18" bestFit="1" customWidth="1"/>
    <col min="1288" max="1288" width="14" style="18" bestFit="1" customWidth="1"/>
    <col min="1289" max="1293" width="12.85546875" style="18" bestFit="1" customWidth="1"/>
    <col min="1294" max="1294" width="14.42578125" style="18" bestFit="1" customWidth="1"/>
    <col min="1295" max="1536" width="9.140625" style="18"/>
    <col min="1537" max="1537" width="24.7109375" style="18" customWidth="1"/>
    <col min="1538" max="1539" width="12.85546875" style="18" customWidth="1"/>
    <col min="1540" max="1543" width="12.85546875" style="18" bestFit="1" customWidth="1"/>
    <col min="1544" max="1544" width="14" style="18" bestFit="1" customWidth="1"/>
    <col min="1545" max="1549" width="12.85546875" style="18" bestFit="1" customWidth="1"/>
    <col min="1550" max="1550" width="14.42578125" style="18" bestFit="1" customWidth="1"/>
    <col min="1551" max="1792" width="9.140625" style="18"/>
    <col min="1793" max="1793" width="24.7109375" style="18" customWidth="1"/>
    <col min="1794" max="1795" width="12.85546875" style="18" customWidth="1"/>
    <col min="1796" max="1799" width="12.85546875" style="18" bestFit="1" customWidth="1"/>
    <col min="1800" max="1800" width="14" style="18" bestFit="1" customWidth="1"/>
    <col min="1801" max="1805" width="12.85546875" style="18" bestFit="1" customWidth="1"/>
    <col min="1806" max="1806" width="14.42578125" style="18" bestFit="1" customWidth="1"/>
    <col min="1807" max="2048" width="9.140625" style="18"/>
    <col min="2049" max="2049" width="24.7109375" style="18" customWidth="1"/>
    <col min="2050" max="2051" width="12.85546875" style="18" customWidth="1"/>
    <col min="2052" max="2055" width="12.85546875" style="18" bestFit="1" customWidth="1"/>
    <col min="2056" max="2056" width="14" style="18" bestFit="1" customWidth="1"/>
    <col min="2057" max="2061" width="12.85546875" style="18" bestFit="1" customWidth="1"/>
    <col min="2062" max="2062" width="14.42578125" style="18" bestFit="1" customWidth="1"/>
    <col min="2063" max="2304" width="9.140625" style="18"/>
    <col min="2305" max="2305" width="24.7109375" style="18" customWidth="1"/>
    <col min="2306" max="2307" width="12.85546875" style="18" customWidth="1"/>
    <col min="2308" max="2311" width="12.85546875" style="18" bestFit="1" customWidth="1"/>
    <col min="2312" max="2312" width="14" style="18" bestFit="1" customWidth="1"/>
    <col min="2313" max="2317" width="12.85546875" style="18" bestFit="1" customWidth="1"/>
    <col min="2318" max="2318" width="14.42578125" style="18" bestFit="1" customWidth="1"/>
    <col min="2319" max="2560" width="9.140625" style="18"/>
    <col min="2561" max="2561" width="24.7109375" style="18" customWidth="1"/>
    <col min="2562" max="2563" width="12.85546875" style="18" customWidth="1"/>
    <col min="2564" max="2567" width="12.85546875" style="18" bestFit="1" customWidth="1"/>
    <col min="2568" max="2568" width="14" style="18" bestFit="1" customWidth="1"/>
    <col min="2569" max="2573" width="12.85546875" style="18" bestFit="1" customWidth="1"/>
    <col min="2574" max="2574" width="14.42578125" style="18" bestFit="1" customWidth="1"/>
    <col min="2575" max="2816" width="9.140625" style="18"/>
    <col min="2817" max="2817" width="24.7109375" style="18" customWidth="1"/>
    <col min="2818" max="2819" width="12.85546875" style="18" customWidth="1"/>
    <col min="2820" max="2823" width="12.85546875" style="18" bestFit="1" customWidth="1"/>
    <col min="2824" max="2824" width="14" style="18" bestFit="1" customWidth="1"/>
    <col min="2825" max="2829" width="12.85546875" style="18" bestFit="1" customWidth="1"/>
    <col min="2830" max="2830" width="14.42578125" style="18" bestFit="1" customWidth="1"/>
    <col min="2831" max="3072" width="9.140625" style="18"/>
    <col min="3073" max="3073" width="24.7109375" style="18" customWidth="1"/>
    <col min="3074" max="3075" width="12.85546875" style="18" customWidth="1"/>
    <col min="3076" max="3079" width="12.85546875" style="18" bestFit="1" customWidth="1"/>
    <col min="3080" max="3080" width="14" style="18" bestFit="1" customWidth="1"/>
    <col min="3081" max="3085" width="12.85546875" style="18" bestFit="1" customWidth="1"/>
    <col min="3086" max="3086" width="14.42578125" style="18" bestFit="1" customWidth="1"/>
    <col min="3087" max="3328" width="9.140625" style="18"/>
    <col min="3329" max="3329" width="24.7109375" style="18" customWidth="1"/>
    <col min="3330" max="3331" width="12.85546875" style="18" customWidth="1"/>
    <col min="3332" max="3335" width="12.85546875" style="18" bestFit="1" customWidth="1"/>
    <col min="3336" max="3336" width="14" style="18" bestFit="1" customWidth="1"/>
    <col min="3337" max="3341" width="12.85546875" style="18" bestFit="1" customWidth="1"/>
    <col min="3342" max="3342" width="14.42578125" style="18" bestFit="1" customWidth="1"/>
    <col min="3343" max="3584" width="9.140625" style="18"/>
    <col min="3585" max="3585" width="24.7109375" style="18" customWidth="1"/>
    <col min="3586" max="3587" width="12.85546875" style="18" customWidth="1"/>
    <col min="3588" max="3591" width="12.85546875" style="18" bestFit="1" customWidth="1"/>
    <col min="3592" max="3592" width="14" style="18" bestFit="1" customWidth="1"/>
    <col min="3593" max="3597" width="12.85546875" style="18" bestFit="1" customWidth="1"/>
    <col min="3598" max="3598" width="14.42578125" style="18" bestFit="1" customWidth="1"/>
    <col min="3599" max="3840" width="9.140625" style="18"/>
    <col min="3841" max="3841" width="24.7109375" style="18" customWidth="1"/>
    <col min="3842" max="3843" width="12.85546875" style="18" customWidth="1"/>
    <col min="3844" max="3847" width="12.85546875" style="18" bestFit="1" customWidth="1"/>
    <col min="3848" max="3848" width="14" style="18" bestFit="1" customWidth="1"/>
    <col min="3849" max="3853" width="12.85546875" style="18" bestFit="1" customWidth="1"/>
    <col min="3854" max="3854" width="14.42578125" style="18" bestFit="1" customWidth="1"/>
    <col min="3855" max="4096" width="9.140625" style="18"/>
    <col min="4097" max="4097" width="24.7109375" style="18" customWidth="1"/>
    <col min="4098" max="4099" width="12.85546875" style="18" customWidth="1"/>
    <col min="4100" max="4103" width="12.85546875" style="18" bestFit="1" customWidth="1"/>
    <col min="4104" max="4104" width="14" style="18" bestFit="1" customWidth="1"/>
    <col min="4105" max="4109" width="12.85546875" style="18" bestFit="1" customWidth="1"/>
    <col min="4110" max="4110" width="14.42578125" style="18" bestFit="1" customWidth="1"/>
    <col min="4111" max="4352" width="9.140625" style="18"/>
    <col min="4353" max="4353" width="24.7109375" style="18" customWidth="1"/>
    <col min="4354" max="4355" width="12.85546875" style="18" customWidth="1"/>
    <col min="4356" max="4359" width="12.85546875" style="18" bestFit="1" customWidth="1"/>
    <col min="4360" max="4360" width="14" style="18" bestFit="1" customWidth="1"/>
    <col min="4361" max="4365" width="12.85546875" style="18" bestFit="1" customWidth="1"/>
    <col min="4366" max="4366" width="14.42578125" style="18" bestFit="1" customWidth="1"/>
    <col min="4367" max="4608" width="9.140625" style="18"/>
    <col min="4609" max="4609" width="24.7109375" style="18" customWidth="1"/>
    <col min="4610" max="4611" width="12.85546875" style="18" customWidth="1"/>
    <col min="4612" max="4615" width="12.85546875" style="18" bestFit="1" customWidth="1"/>
    <col min="4616" max="4616" width="14" style="18" bestFit="1" customWidth="1"/>
    <col min="4617" max="4621" width="12.85546875" style="18" bestFit="1" customWidth="1"/>
    <col min="4622" max="4622" width="14.42578125" style="18" bestFit="1" customWidth="1"/>
    <col min="4623" max="4864" width="9.140625" style="18"/>
    <col min="4865" max="4865" width="24.7109375" style="18" customWidth="1"/>
    <col min="4866" max="4867" width="12.85546875" style="18" customWidth="1"/>
    <col min="4868" max="4871" width="12.85546875" style="18" bestFit="1" customWidth="1"/>
    <col min="4872" max="4872" width="14" style="18" bestFit="1" customWidth="1"/>
    <col min="4873" max="4877" width="12.85546875" style="18" bestFit="1" customWidth="1"/>
    <col min="4878" max="4878" width="14.42578125" style="18" bestFit="1" customWidth="1"/>
    <col min="4879" max="5120" width="9.140625" style="18"/>
    <col min="5121" max="5121" width="24.7109375" style="18" customWidth="1"/>
    <col min="5122" max="5123" width="12.85546875" style="18" customWidth="1"/>
    <col min="5124" max="5127" width="12.85546875" style="18" bestFit="1" customWidth="1"/>
    <col min="5128" max="5128" width="14" style="18" bestFit="1" customWidth="1"/>
    <col min="5129" max="5133" width="12.85546875" style="18" bestFit="1" customWidth="1"/>
    <col min="5134" max="5134" width="14.42578125" style="18" bestFit="1" customWidth="1"/>
    <col min="5135" max="5376" width="9.140625" style="18"/>
    <col min="5377" max="5377" width="24.7109375" style="18" customWidth="1"/>
    <col min="5378" max="5379" width="12.85546875" style="18" customWidth="1"/>
    <col min="5380" max="5383" width="12.85546875" style="18" bestFit="1" customWidth="1"/>
    <col min="5384" max="5384" width="14" style="18" bestFit="1" customWidth="1"/>
    <col min="5385" max="5389" width="12.85546875" style="18" bestFit="1" customWidth="1"/>
    <col min="5390" max="5390" width="14.42578125" style="18" bestFit="1" customWidth="1"/>
    <col min="5391" max="5632" width="9.140625" style="18"/>
    <col min="5633" max="5633" width="24.7109375" style="18" customWidth="1"/>
    <col min="5634" max="5635" width="12.85546875" style="18" customWidth="1"/>
    <col min="5636" max="5639" width="12.85546875" style="18" bestFit="1" customWidth="1"/>
    <col min="5640" max="5640" width="14" style="18" bestFit="1" customWidth="1"/>
    <col min="5641" max="5645" width="12.85546875" style="18" bestFit="1" customWidth="1"/>
    <col min="5646" max="5646" width="14.42578125" style="18" bestFit="1" customWidth="1"/>
    <col min="5647" max="5888" width="9.140625" style="18"/>
    <col min="5889" max="5889" width="24.7109375" style="18" customWidth="1"/>
    <col min="5890" max="5891" width="12.85546875" style="18" customWidth="1"/>
    <col min="5892" max="5895" width="12.85546875" style="18" bestFit="1" customWidth="1"/>
    <col min="5896" max="5896" width="14" style="18" bestFit="1" customWidth="1"/>
    <col min="5897" max="5901" width="12.85546875" style="18" bestFit="1" customWidth="1"/>
    <col min="5902" max="5902" width="14.42578125" style="18" bestFit="1" customWidth="1"/>
    <col min="5903" max="6144" width="9.140625" style="18"/>
    <col min="6145" max="6145" width="24.7109375" style="18" customWidth="1"/>
    <col min="6146" max="6147" width="12.85546875" style="18" customWidth="1"/>
    <col min="6148" max="6151" width="12.85546875" style="18" bestFit="1" customWidth="1"/>
    <col min="6152" max="6152" width="14" style="18" bestFit="1" customWidth="1"/>
    <col min="6153" max="6157" width="12.85546875" style="18" bestFit="1" customWidth="1"/>
    <col min="6158" max="6158" width="14.42578125" style="18" bestFit="1" customWidth="1"/>
    <col min="6159" max="6400" width="9.140625" style="18"/>
    <col min="6401" max="6401" width="24.7109375" style="18" customWidth="1"/>
    <col min="6402" max="6403" width="12.85546875" style="18" customWidth="1"/>
    <col min="6404" max="6407" width="12.85546875" style="18" bestFit="1" customWidth="1"/>
    <col min="6408" max="6408" width="14" style="18" bestFit="1" customWidth="1"/>
    <col min="6409" max="6413" width="12.85546875" style="18" bestFit="1" customWidth="1"/>
    <col min="6414" max="6414" width="14.42578125" style="18" bestFit="1" customWidth="1"/>
    <col min="6415" max="6656" width="9.140625" style="18"/>
    <col min="6657" max="6657" width="24.7109375" style="18" customWidth="1"/>
    <col min="6658" max="6659" width="12.85546875" style="18" customWidth="1"/>
    <col min="6660" max="6663" width="12.85546875" style="18" bestFit="1" customWidth="1"/>
    <col min="6664" max="6664" width="14" style="18" bestFit="1" customWidth="1"/>
    <col min="6665" max="6669" width="12.85546875" style="18" bestFit="1" customWidth="1"/>
    <col min="6670" max="6670" width="14.42578125" style="18" bestFit="1" customWidth="1"/>
    <col min="6671" max="6912" width="9.140625" style="18"/>
    <col min="6913" max="6913" width="24.7109375" style="18" customWidth="1"/>
    <col min="6914" max="6915" width="12.85546875" style="18" customWidth="1"/>
    <col min="6916" max="6919" width="12.85546875" style="18" bestFit="1" customWidth="1"/>
    <col min="6920" max="6920" width="14" style="18" bestFit="1" customWidth="1"/>
    <col min="6921" max="6925" width="12.85546875" style="18" bestFit="1" customWidth="1"/>
    <col min="6926" max="6926" width="14.42578125" style="18" bestFit="1" customWidth="1"/>
    <col min="6927" max="7168" width="9.140625" style="18"/>
    <col min="7169" max="7169" width="24.7109375" style="18" customWidth="1"/>
    <col min="7170" max="7171" width="12.85546875" style="18" customWidth="1"/>
    <col min="7172" max="7175" width="12.85546875" style="18" bestFit="1" customWidth="1"/>
    <col min="7176" max="7176" width="14" style="18" bestFit="1" customWidth="1"/>
    <col min="7177" max="7181" width="12.85546875" style="18" bestFit="1" customWidth="1"/>
    <col min="7182" max="7182" width="14.42578125" style="18" bestFit="1" customWidth="1"/>
    <col min="7183" max="7424" width="9.140625" style="18"/>
    <col min="7425" max="7425" width="24.7109375" style="18" customWidth="1"/>
    <col min="7426" max="7427" width="12.85546875" style="18" customWidth="1"/>
    <col min="7428" max="7431" width="12.85546875" style="18" bestFit="1" customWidth="1"/>
    <col min="7432" max="7432" width="14" style="18" bestFit="1" customWidth="1"/>
    <col min="7433" max="7437" width="12.85546875" style="18" bestFit="1" customWidth="1"/>
    <col min="7438" max="7438" width="14.42578125" style="18" bestFit="1" customWidth="1"/>
    <col min="7439" max="7680" width="9.140625" style="18"/>
    <col min="7681" max="7681" width="24.7109375" style="18" customWidth="1"/>
    <col min="7682" max="7683" width="12.85546875" style="18" customWidth="1"/>
    <col min="7684" max="7687" width="12.85546875" style="18" bestFit="1" customWidth="1"/>
    <col min="7688" max="7688" width="14" style="18" bestFit="1" customWidth="1"/>
    <col min="7689" max="7693" width="12.85546875" style="18" bestFit="1" customWidth="1"/>
    <col min="7694" max="7694" width="14.42578125" style="18" bestFit="1" customWidth="1"/>
    <col min="7695" max="7936" width="9.140625" style="18"/>
    <col min="7937" max="7937" width="24.7109375" style="18" customWidth="1"/>
    <col min="7938" max="7939" width="12.85546875" style="18" customWidth="1"/>
    <col min="7940" max="7943" width="12.85546875" style="18" bestFit="1" customWidth="1"/>
    <col min="7944" max="7944" width="14" style="18" bestFit="1" customWidth="1"/>
    <col min="7945" max="7949" width="12.85546875" style="18" bestFit="1" customWidth="1"/>
    <col min="7950" max="7950" width="14.42578125" style="18" bestFit="1" customWidth="1"/>
    <col min="7951" max="8192" width="9.140625" style="18"/>
    <col min="8193" max="8193" width="24.7109375" style="18" customWidth="1"/>
    <col min="8194" max="8195" width="12.85546875" style="18" customWidth="1"/>
    <col min="8196" max="8199" width="12.85546875" style="18" bestFit="1" customWidth="1"/>
    <col min="8200" max="8200" width="14" style="18" bestFit="1" customWidth="1"/>
    <col min="8201" max="8205" width="12.85546875" style="18" bestFit="1" customWidth="1"/>
    <col min="8206" max="8206" width="14.42578125" style="18" bestFit="1" customWidth="1"/>
    <col min="8207" max="8448" width="9.140625" style="18"/>
    <col min="8449" max="8449" width="24.7109375" style="18" customWidth="1"/>
    <col min="8450" max="8451" width="12.85546875" style="18" customWidth="1"/>
    <col min="8452" max="8455" width="12.85546875" style="18" bestFit="1" customWidth="1"/>
    <col min="8456" max="8456" width="14" style="18" bestFit="1" customWidth="1"/>
    <col min="8457" max="8461" width="12.85546875" style="18" bestFit="1" customWidth="1"/>
    <col min="8462" max="8462" width="14.42578125" style="18" bestFit="1" customWidth="1"/>
    <col min="8463" max="8704" width="9.140625" style="18"/>
    <col min="8705" max="8705" width="24.7109375" style="18" customWidth="1"/>
    <col min="8706" max="8707" width="12.85546875" style="18" customWidth="1"/>
    <col min="8708" max="8711" width="12.85546875" style="18" bestFit="1" customWidth="1"/>
    <col min="8712" max="8712" width="14" style="18" bestFit="1" customWidth="1"/>
    <col min="8713" max="8717" width="12.85546875" style="18" bestFit="1" customWidth="1"/>
    <col min="8718" max="8718" width="14.42578125" style="18" bestFit="1" customWidth="1"/>
    <col min="8719" max="8960" width="9.140625" style="18"/>
    <col min="8961" max="8961" width="24.7109375" style="18" customWidth="1"/>
    <col min="8962" max="8963" width="12.85546875" style="18" customWidth="1"/>
    <col min="8964" max="8967" width="12.85546875" style="18" bestFit="1" customWidth="1"/>
    <col min="8968" max="8968" width="14" style="18" bestFit="1" customWidth="1"/>
    <col min="8969" max="8973" width="12.85546875" style="18" bestFit="1" customWidth="1"/>
    <col min="8974" max="8974" width="14.42578125" style="18" bestFit="1" customWidth="1"/>
    <col min="8975" max="9216" width="9.140625" style="18"/>
    <col min="9217" max="9217" width="24.7109375" style="18" customWidth="1"/>
    <col min="9218" max="9219" width="12.85546875" style="18" customWidth="1"/>
    <col min="9220" max="9223" width="12.85546875" style="18" bestFit="1" customWidth="1"/>
    <col min="9224" max="9224" width="14" style="18" bestFit="1" customWidth="1"/>
    <col min="9225" max="9229" width="12.85546875" style="18" bestFit="1" customWidth="1"/>
    <col min="9230" max="9230" width="14.42578125" style="18" bestFit="1" customWidth="1"/>
    <col min="9231" max="9472" width="9.140625" style="18"/>
    <col min="9473" max="9473" width="24.7109375" style="18" customWidth="1"/>
    <col min="9474" max="9475" width="12.85546875" style="18" customWidth="1"/>
    <col min="9476" max="9479" width="12.85546875" style="18" bestFit="1" customWidth="1"/>
    <col min="9480" max="9480" width="14" style="18" bestFit="1" customWidth="1"/>
    <col min="9481" max="9485" width="12.85546875" style="18" bestFit="1" customWidth="1"/>
    <col min="9486" max="9486" width="14.42578125" style="18" bestFit="1" customWidth="1"/>
    <col min="9487" max="9728" width="9.140625" style="18"/>
    <col min="9729" max="9729" width="24.7109375" style="18" customWidth="1"/>
    <col min="9730" max="9731" width="12.85546875" style="18" customWidth="1"/>
    <col min="9732" max="9735" width="12.85546875" style="18" bestFit="1" customWidth="1"/>
    <col min="9736" max="9736" width="14" style="18" bestFit="1" customWidth="1"/>
    <col min="9737" max="9741" width="12.85546875" style="18" bestFit="1" customWidth="1"/>
    <col min="9742" max="9742" width="14.42578125" style="18" bestFit="1" customWidth="1"/>
    <col min="9743" max="9984" width="9.140625" style="18"/>
    <col min="9985" max="9985" width="24.7109375" style="18" customWidth="1"/>
    <col min="9986" max="9987" width="12.85546875" style="18" customWidth="1"/>
    <col min="9988" max="9991" width="12.85546875" style="18" bestFit="1" customWidth="1"/>
    <col min="9992" max="9992" width="14" style="18" bestFit="1" customWidth="1"/>
    <col min="9993" max="9997" width="12.85546875" style="18" bestFit="1" customWidth="1"/>
    <col min="9998" max="9998" width="14.42578125" style="18" bestFit="1" customWidth="1"/>
    <col min="9999" max="10240" width="9.140625" style="18"/>
    <col min="10241" max="10241" width="24.7109375" style="18" customWidth="1"/>
    <col min="10242" max="10243" width="12.85546875" style="18" customWidth="1"/>
    <col min="10244" max="10247" width="12.85546875" style="18" bestFit="1" customWidth="1"/>
    <col min="10248" max="10248" width="14" style="18" bestFit="1" customWidth="1"/>
    <col min="10249" max="10253" width="12.85546875" style="18" bestFit="1" customWidth="1"/>
    <col min="10254" max="10254" width="14.42578125" style="18" bestFit="1" customWidth="1"/>
    <col min="10255" max="10496" width="9.140625" style="18"/>
    <col min="10497" max="10497" width="24.7109375" style="18" customWidth="1"/>
    <col min="10498" max="10499" width="12.85546875" style="18" customWidth="1"/>
    <col min="10500" max="10503" width="12.85546875" style="18" bestFit="1" customWidth="1"/>
    <col min="10504" max="10504" width="14" style="18" bestFit="1" customWidth="1"/>
    <col min="10505" max="10509" width="12.85546875" style="18" bestFit="1" customWidth="1"/>
    <col min="10510" max="10510" width="14.42578125" style="18" bestFit="1" customWidth="1"/>
    <col min="10511" max="10752" width="9.140625" style="18"/>
    <col min="10753" max="10753" width="24.7109375" style="18" customWidth="1"/>
    <col min="10754" max="10755" width="12.85546875" style="18" customWidth="1"/>
    <col min="10756" max="10759" width="12.85546875" style="18" bestFit="1" customWidth="1"/>
    <col min="10760" max="10760" width="14" style="18" bestFit="1" customWidth="1"/>
    <col min="10761" max="10765" width="12.85546875" style="18" bestFit="1" customWidth="1"/>
    <col min="10766" max="10766" width="14.42578125" style="18" bestFit="1" customWidth="1"/>
    <col min="10767" max="11008" width="9.140625" style="18"/>
    <col min="11009" max="11009" width="24.7109375" style="18" customWidth="1"/>
    <col min="11010" max="11011" width="12.85546875" style="18" customWidth="1"/>
    <col min="11012" max="11015" width="12.85546875" style="18" bestFit="1" customWidth="1"/>
    <col min="11016" max="11016" width="14" style="18" bestFit="1" customWidth="1"/>
    <col min="11017" max="11021" width="12.85546875" style="18" bestFit="1" customWidth="1"/>
    <col min="11022" max="11022" width="14.42578125" style="18" bestFit="1" customWidth="1"/>
    <col min="11023" max="11264" width="9.140625" style="18"/>
    <col min="11265" max="11265" width="24.7109375" style="18" customWidth="1"/>
    <col min="11266" max="11267" width="12.85546875" style="18" customWidth="1"/>
    <col min="11268" max="11271" width="12.85546875" style="18" bestFit="1" customWidth="1"/>
    <col min="11272" max="11272" width="14" style="18" bestFit="1" customWidth="1"/>
    <col min="11273" max="11277" width="12.85546875" style="18" bestFit="1" customWidth="1"/>
    <col min="11278" max="11278" width="14.42578125" style="18" bestFit="1" customWidth="1"/>
    <col min="11279" max="11520" width="9.140625" style="18"/>
    <col min="11521" max="11521" width="24.7109375" style="18" customWidth="1"/>
    <col min="11522" max="11523" width="12.85546875" style="18" customWidth="1"/>
    <col min="11524" max="11527" width="12.85546875" style="18" bestFit="1" customWidth="1"/>
    <col min="11528" max="11528" width="14" style="18" bestFit="1" customWidth="1"/>
    <col min="11529" max="11533" width="12.85546875" style="18" bestFit="1" customWidth="1"/>
    <col min="11534" max="11534" width="14.42578125" style="18" bestFit="1" customWidth="1"/>
    <col min="11535" max="11776" width="9.140625" style="18"/>
    <col min="11777" max="11777" width="24.7109375" style="18" customWidth="1"/>
    <col min="11778" max="11779" width="12.85546875" style="18" customWidth="1"/>
    <col min="11780" max="11783" width="12.85546875" style="18" bestFit="1" customWidth="1"/>
    <col min="11784" max="11784" width="14" style="18" bestFit="1" customWidth="1"/>
    <col min="11785" max="11789" width="12.85546875" style="18" bestFit="1" customWidth="1"/>
    <col min="11790" max="11790" width="14.42578125" style="18" bestFit="1" customWidth="1"/>
    <col min="11791" max="12032" width="9.140625" style="18"/>
    <col min="12033" max="12033" width="24.7109375" style="18" customWidth="1"/>
    <col min="12034" max="12035" width="12.85546875" style="18" customWidth="1"/>
    <col min="12036" max="12039" width="12.85546875" style="18" bestFit="1" customWidth="1"/>
    <col min="12040" max="12040" width="14" style="18" bestFit="1" customWidth="1"/>
    <col min="12041" max="12045" width="12.85546875" style="18" bestFit="1" customWidth="1"/>
    <col min="12046" max="12046" width="14.42578125" style="18" bestFit="1" customWidth="1"/>
    <col min="12047" max="12288" width="9.140625" style="18"/>
    <col min="12289" max="12289" width="24.7109375" style="18" customWidth="1"/>
    <col min="12290" max="12291" width="12.85546875" style="18" customWidth="1"/>
    <col min="12292" max="12295" width="12.85546875" style="18" bestFit="1" customWidth="1"/>
    <col min="12296" max="12296" width="14" style="18" bestFit="1" customWidth="1"/>
    <col min="12297" max="12301" width="12.85546875" style="18" bestFit="1" customWidth="1"/>
    <col min="12302" max="12302" width="14.42578125" style="18" bestFit="1" customWidth="1"/>
    <col min="12303" max="12544" width="9.140625" style="18"/>
    <col min="12545" max="12545" width="24.7109375" style="18" customWidth="1"/>
    <col min="12546" max="12547" width="12.85546875" style="18" customWidth="1"/>
    <col min="12548" max="12551" width="12.85546875" style="18" bestFit="1" customWidth="1"/>
    <col min="12552" max="12552" width="14" style="18" bestFit="1" customWidth="1"/>
    <col min="12553" max="12557" width="12.85546875" style="18" bestFit="1" customWidth="1"/>
    <col min="12558" max="12558" width="14.42578125" style="18" bestFit="1" customWidth="1"/>
    <col min="12559" max="12800" width="9.140625" style="18"/>
    <col min="12801" max="12801" width="24.7109375" style="18" customWidth="1"/>
    <col min="12802" max="12803" width="12.85546875" style="18" customWidth="1"/>
    <col min="12804" max="12807" width="12.85546875" style="18" bestFit="1" customWidth="1"/>
    <col min="12808" max="12808" width="14" style="18" bestFit="1" customWidth="1"/>
    <col min="12809" max="12813" width="12.85546875" style="18" bestFit="1" customWidth="1"/>
    <col min="12814" max="12814" width="14.42578125" style="18" bestFit="1" customWidth="1"/>
    <col min="12815" max="13056" width="9.140625" style="18"/>
    <col min="13057" max="13057" width="24.7109375" style="18" customWidth="1"/>
    <col min="13058" max="13059" width="12.85546875" style="18" customWidth="1"/>
    <col min="13060" max="13063" width="12.85546875" style="18" bestFit="1" customWidth="1"/>
    <col min="13064" max="13064" width="14" style="18" bestFit="1" customWidth="1"/>
    <col min="13065" max="13069" width="12.85546875" style="18" bestFit="1" customWidth="1"/>
    <col min="13070" max="13070" width="14.42578125" style="18" bestFit="1" customWidth="1"/>
    <col min="13071" max="13312" width="9.140625" style="18"/>
    <col min="13313" max="13313" width="24.7109375" style="18" customWidth="1"/>
    <col min="13314" max="13315" width="12.85546875" style="18" customWidth="1"/>
    <col min="13316" max="13319" width="12.85546875" style="18" bestFit="1" customWidth="1"/>
    <col min="13320" max="13320" width="14" style="18" bestFit="1" customWidth="1"/>
    <col min="13321" max="13325" width="12.85546875" style="18" bestFit="1" customWidth="1"/>
    <col min="13326" max="13326" width="14.42578125" style="18" bestFit="1" customWidth="1"/>
    <col min="13327" max="13568" width="9.140625" style="18"/>
    <col min="13569" max="13569" width="24.7109375" style="18" customWidth="1"/>
    <col min="13570" max="13571" width="12.85546875" style="18" customWidth="1"/>
    <col min="13572" max="13575" width="12.85546875" style="18" bestFit="1" customWidth="1"/>
    <col min="13576" max="13576" width="14" style="18" bestFit="1" customWidth="1"/>
    <col min="13577" max="13581" width="12.85546875" style="18" bestFit="1" customWidth="1"/>
    <col min="13582" max="13582" width="14.42578125" style="18" bestFit="1" customWidth="1"/>
    <col min="13583" max="13824" width="9.140625" style="18"/>
    <col min="13825" max="13825" width="24.7109375" style="18" customWidth="1"/>
    <col min="13826" max="13827" width="12.85546875" style="18" customWidth="1"/>
    <col min="13828" max="13831" width="12.85546875" style="18" bestFit="1" customWidth="1"/>
    <col min="13832" max="13832" width="14" style="18" bestFit="1" customWidth="1"/>
    <col min="13833" max="13837" width="12.85546875" style="18" bestFit="1" customWidth="1"/>
    <col min="13838" max="13838" width="14.42578125" style="18" bestFit="1" customWidth="1"/>
    <col min="13839" max="14080" width="9.140625" style="18"/>
    <col min="14081" max="14081" width="24.7109375" style="18" customWidth="1"/>
    <col min="14082" max="14083" width="12.85546875" style="18" customWidth="1"/>
    <col min="14084" max="14087" width="12.85546875" style="18" bestFit="1" customWidth="1"/>
    <col min="14088" max="14088" width="14" style="18" bestFit="1" customWidth="1"/>
    <col min="14089" max="14093" width="12.85546875" style="18" bestFit="1" customWidth="1"/>
    <col min="14094" max="14094" width="14.42578125" style="18" bestFit="1" customWidth="1"/>
    <col min="14095" max="14336" width="9.140625" style="18"/>
    <col min="14337" max="14337" width="24.7109375" style="18" customWidth="1"/>
    <col min="14338" max="14339" width="12.85546875" style="18" customWidth="1"/>
    <col min="14340" max="14343" width="12.85546875" style="18" bestFit="1" customWidth="1"/>
    <col min="14344" max="14344" width="14" style="18" bestFit="1" customWidth="1"/>
    <col min="14345" max="14349" width="12.85546875" style="18" bestFit="1" customWidth="1"/>
    <col min="14350" max="14350" width="14.42578125" style="18" bestFit="1" customWidth="1"/>
    <col min="14351" max="14592" width="9.140625" style="18"/>
    <col min="14593" max="14593" width="24.7109375" style="18" customWidth="1"/>
    <col min="14594" max="14595" width="12.85546875" style="18" customWidth="1"/>
    <col min="14596" max="14599" width="12.85546875" style="18" bestFit="1" customWidth="1"/>
    <col min="14600" max="14600" width="14" style="18" bestFit="1" customWidth="1"/>
    <col min="14601" max="14605" width="12.85546875" style="18" bestFit="1" customWidth="1"/>
    <col min="14606" max="14606" width="14.42578125" style="18" bestFit="1" customWidth="1"/>
    <col min="14607" max="14848" width="9.140625" style="18"/>
    <col min="14849" max="14849" width="24.7109375" style="18" customWidth="1"/>
    <col min="14850" max="14851" width="12.85546875" style="18" customWidth="1"/>
    <col min="14852" max="14855" width="12.85546875" style="18" bestFit="1" customWidth="1"/>
    <col min="14856" max="14856" width="14" style="18" bestFit="1" customWidth="1"/>
    <col min="14857" max="14861" width="12.85546875" style="18" bestFit="1" customWidth="1"/>
    <col min="14862" max="14862" width="14.42578125" style="18" bestFit="1" customWidth="1"/>
    <col min="14863" max="15104" width="9.140625" style="18"/>
    <col min="15105" max="15105" width="24.7109375" style="18" customWidth="1"/>
    <col min="15106" max="15107" width="12.85546875" style="18" customWidth="1"/>
    <col min="15108" max="15111" width="12.85546875" style="18" bestFit="1" customWidth="1"/>
    <col min="15112" max="15112" width="14" style="18" bestFit="1" customWidth="1"/>
    <col min="15113" max="15117" width="12.85546875" style="18" bestFit="1" customWidth="1"/>
    <col min="15118" max="15118" width="14.42578125" style="18" bestFit="1" customWidth="1"/>
    <col min="15119" max="15360" width="9.140625" style="18"/>
    <col min="15361" max="15361" width="24.7109375" style="18" customWidth="1"/>
    <col min="15362" max="15363" width="12.85546875" style="18" customWidth="1"/>
    <col min="15364" max="15367" width="12.85546875" style="18" bestFit="1" customWidth="1"/>
    <col min="15368" max="15368" width="14" style="18" bestFit="1" customWidth="1"/>
    <col min="15369" max="15373" width="12.85546875" style="18" bestFit="1" customWidth="1"/>
    <col min="15374" max="15374" width="14.42578125" style="18" bestFit="1" customWidth="1"/>
    <col min="15375" max="15616" width="9.140625" style="18"/>
    <col min="15617" max="15617" width="24.7109375" style="18" customWidth="1"/>
    <col min="15618" max="15619" width="12.85546875" style="18" customWidth="1"/>
    <col min="15620" max="15623" width="12.85546875" style="18" bestFit="1" customWidth="1"/>
    <col min="15624" max="15624" width="14" style="18" bestFit="1" customWidth="1"/>
    <col min="15625" max="15629" width="12.85546875" style="18" bestFit="1" customWidth="1"/>
    <col min="15630" max="15630" width="14.42578125" style="18" bestFit="1" customWidth="1"/>
    <col min="15631" max="15872" width="9.140625" style="18"/>
    <col min="15873" max="15873" width="24.7109375" style="18" customWidth="1"/>
    <col min="15874" max="15875" width="12.85546875" style="18" customWidth="1"/>
    <col min="15876" max="15879" width="12.85546875" style="18" bestFit="1" customWidth="1"/>
    <col min="15880" max="15880" width="14" style="18" bestFit="1" customWidth="1"/>
    <col min="15881" max="15885" width="12.85546875" style="18" bestFit="1" customWidth="1"/>
    <col min="15886" max="15886" width="14.42578125" style="18" bestFit="1" customWidth="1"/>
    <col min="15887" max="16128" width="9.140625" style="18"/>
    <col min="16129" max="16129" width="24.7109375" style="18" customWidth="1"/>
    <col min="16130" max="16131" width="12.85546875" style="18" customWidth="1"/>
    <col min="16132" max="16135" width="12.85546875" style="18" bestFit="1" customWidth="1"/>
    <col min="16136" max="16136" width="14" style="18" bestFit="1" customWidth="1"/>
    <col min="16137" max="16141" width="12.85546875" style="18" bestFit="1" customWidth="1"/>
    <col min="16142" max="16142" width="14.42578125" style="18" bestFit="1" customWidth="1"/>
    <col min="16143" max="16384" width="9.140625" style="18"/>
  </cols>
  <sheetData>
    <row r="2" spans="1:14" s="18" customFormat="1" x14ac:dyDescent="0.2">
      <c r="A2" s="17" t="s">
        <v>258</v>
      </c>
    </row>
    <row r="4" spans="1:14" s="19" customFormat="1" x14ac:dyDescent="0.2">
      <c r="A4" s="19" t="s">
        <v>2</v>
      </c>
      <c r="B4" s="19" t="s">
        <v>27</v>
      </c>
      <c r="C4" s="19" t="s">
        <v>28</v>
      </c>
      <c r="D4" s="19" t="s">
        <v>29</v>
      </c>
      <c r="E4" s="19" t="s">
        <v>30</v>
      </c>
      <c r="F4" s="19" t="s">
        <v>31</v>
      </c>
      <c r="G4" s="19" t="s">
        <v>32</v>
      </c>
      <c r="H4" s="19" t="s">
        <v>33</v>
      </c>
      <c r="I4" s="19" t="s">
        <v>34</v>
      </c>
      <c r="J4" s="19" t="s">
        <v>35</v>
      </c>
      <c r="K4" s="19" t="s">
        <v>36</v>
      </c>
      <c r="L4" s="19" t="s">
        <v>37</v>
      </c>
      <c r="M4" s="19" t="s">
        <v>38</v>
      </c>
      <c r="N4" s="19" t="s">
        <v>39</v>
      </c>
    </row>
    <row r="5" spans="1:14" s="18" customFormat="1" x14ac:dyDescent="0.2"/>
    <row r="6" spans="1:14" s="18" customFormat="1" x14ac:dyDescent="0.2">
      <c r="A6" s="18" t="s">
        <v>10</v>
      </c>
      <c r="B6" s="5">
        <v>5174.38</v>
      </c>
      <c r="C6" s="5">
        <v>6225.2</v>
      </c>
      <c r="D6" s="20">
        <v>6476.38</v>
      </c>
      <c r="E6" s="20">
        <v>182.87</v>
      </c>
      <c r="F6" s="10">
        <v>4.43</v>
      </c>
      <c r="G6" s="20">
        <v>6083.68</v>
      </c>
      <c r="H6" s="5">
        <v>11823.83</v>
      </c>
      <c r="I6" s="20">
        <v>6424.47</v>
      </c>
      <c r="J6" s="20">
        <v>4932.92</v>
      </c>
      <c r="K6" s="20">
        <v>11144.04</v>
      </c>
      <c r="L6" s="5"/>
      <c r="M6" s="5"/>
      <c r="N6" s="20">
        <f t="shared" ref="N6:N22" si="0">SUM(B6:M6)</f>
        <v>58472.2</v>
      </c>
    </row>
    <row r="7" spans="1:14" s="18" customFormat="1" x14ac:dyDescent="0.2">
      <c r="A7" s="18" t="s">
        <v>11</v>
      </c>
      <c r="B7" s="5">
        <v>2365.7600000000002</v>
      </c>
      <c r="C7" s="5">
        <v>2846.2</v>
      </c>
      <c r="D7" s="20">
        <v>2961.05</v>
      </c>
      <c r="E7" s="20">
        <v>83.61</v>
      </c>
      <c r="F7" s="10">
        <v>2.0299999999999998</v>
      </c>
      <c r="G7" s="20">
        <v>2781.5</v>
      </c>
      <c r="H7" s="5">
        <v>5405.94</v>
      </c>
      <c r="I7" s="20">
        <v>2937.31</v>
      </c>
      <c r="J7" s="20">
        <v>2255.37</v>
      </c>
      <c r="K7" s="20">
        <v>5095.13</v>
      </c>
      <c r="L7" s="5"/>
      <c r="M7" s="5"/>
      <c r="N7" s="20">
        <f t="shared" si="0"/>
        <v>26733.9</v>
      </c>
    </row>
    <row r="8" spans="1:14" s="18" customFormat="1" x14ac:dyDescent="0.2">
      <c r="A8" s="18" t="s">
        <v>12</v>
      </c>
      <c r="B8" s="5">
        <v>207358.46000000002</v>
      </c>
      <c r="C8" s="5">
        <v>249469.19</v>
      </c>
      <c r="D8" s="20">
        <v>259535.12999999995</v>
      </c>
      <c r="E8" s="20">
        <v>7328.16</v>
      </c>
      <c r="F8" s="10">
        <v>177.57</v>
      </c>
      <c r="G8" s="20">
        <v>243797.72000000009</v>
      </c>
      <c r="H8" s="5">
        <v>473829.06999999977</v>
      </c>
      <c r="I8" s="20">
        <v>257454.93000000002</v>
      </c>
      <c r="J8" s="20">
        <v>197682.38000000006</v>
      </c>
      <c r="K8" s="20">
        <v>446587.28</v>
      </c>
      <c r="L8" s="5"/>
      <c r="M8" s="5"/>
      <c r="N8" s="20">
        <f t="shared" si="0"/>
        <v>2343219.8899999997</v>
      </c>
    </row>
    <row r="9" spans="1:14" s="18" customFormat="1" x14ac:dyDescent="0.2">
      <c r="A9" s="18" t="s">
        <v>13</v>
      </c>
      <c r="B9" s="5">
        <v>4772.18</v>
      </c>
      <c r="C9" s="5">
        <v>5741.32</v>
      </c>
      <c r="D9" s="20">
        <v>5972.98</v>
      </c>
      <c r="E9" s="20">
        <v>168.65</v>
      </c>
      <c r="F9" s="10">
        <v>4.09</v>
      </c>
      <c r="G9" s="20">
        <v>5610.8</v>
      </c>
      <c r="H9" s="5">
        <v>10904.78</v>
      </c>
      <c r="I9" s="20">
        <v>5925.11</v>
      </c>
      <c r="J9" s="20">
        <v>4549.49</v>
      </c>
      <c r="K9" s="20">
        <v>10277.83</v>
      </c>
      <c r="L9" s="5"/>
      <c r="M9" s="5"/>
      <c r="N9" s="20">
        <f t="shared" si="0"/>
        <v>53927.23</v>
      </c>
    </row>
    <row r="10" spans="1:14" s="18" customFormat="1" x14ac:dyDescent="0.2">
      <c r="A10" s="18" t="s">
        <v>14</v>
      </c>
      <c r="B10" s="5">
        <v>5052.75</v>
      </c>
      <c r="C10" s="5">
        <v>6078.88</v>
      </c>
      <c r="D10" s="20">
        <v>6324.16</v>
      </c>
      <c r="E10" s="20">
        <v>178.57</v>
      </c>
      <c r="F10" s="10">
        <v>4.33</v>
      </c>
      <c r="G10" s="20">
        <v>5940.68</v>
      </c>
      <c r="H10" s="5">
        <v>11545.91</v>
      </c>
      <c r="I10" s="20">
        <v>6273.47</v>
      </c>
      <c r="J10" s="20">
        <v>4816.97</v>
      </c>
      <c r="K10" s="20">
        <v>10882.1</v>
      </c>
      <c r="L10" s="5"/>
      <c r="M10" s="5"/>
      <c r="N10" s="20">
        <f t="shared" si="0"/>
        <v>57097.82</v>
      </c>
    </row>
    <row r="11" spans="1:14" s="18" customFormat="1" x14ac:dyDescent="0.2">
      <c r="A11" s="18" t="s">
        <v>15</v>
      </c>
      <c r="B11" s="5">
        <v>93.7</v>
      </c>
      <c r="C11" s="5">
        <v>112.73</v>
      </c>
      <c r="D11" s="20">
        <v>117.28</v>
      </c>
      <c r="E11" s="20">
        <v>3.31</v>
      </c>
      <c r="F11" s="10">
        <v>0.08</v>
      </c>
      <c r="G11" s="20">
        <v>110.17</v>
      </c>
      <c r="H11" s="5">
        <v>214.11</v>
      </c>
      <c r="I11" s="20">
        <v>116.34</v>
      </c>
      <c r="J11" s="20">
        <v>89.33</v>
      </c>
      <c r="K11" s="20">
        <v>201.8</v>
      </c>
      <c r="L11" s="5"/>
      <c r="M11" s="5"/>
      <c r="N11" s="20">
        <f t="shared" si="0"/>
        <v>1058.8500000000001</v>
      </c>
    </row>
    <row r="12" spans="1:14" s="18" customFormat="1" x14ac:dyDescent="0.2">
      <c r="A12" s="18" t="s">
        <v>16</v>
      </c>
      <c r="B12" s="5">
        <v>155.96</v>
      </c>
      <c r="C12" s="5">
        <v>187.63</v>
      </c>
      <c r="D12" s="20">
        <v>195.2</v>
      </c>
      <c r="E12" s="20">
        <v>5.51</v>
      </c>
      <c r="F12" s="10">
        <v>0.13</v>
      </c>
      <c r="G12" s="20">
        <v>183.37</v>
      </c>
      <c r="H12" s="5">
        <v>356.38</v>
      </c>
      <c r="I12" s="20">
        <v>193.64</v>
      </c>
      <c r="J12" s="20">
        <v>148.68</v>
      </c>
      <c r="K12" s="20">
        <v>335.89</v>
      </c>
      <c r="L12" s="5"/>
      <c r="M12" s="5"/>
      <c r="N12" s="20">
        <f t="shared" si="0"/>
        <v>1762.3899999999999</v>
      </c>
    </row>
    <row r="13" spans="1:14" s="18" customFormat="1" x14ac:dyDescent="0.2">
      <c r="A13" s="18" t="s">
        <v>17</v>
      </c>
      <c r="B13" s="5">
        <v>1553.99</v>
      </c>
      <c r="C13" s="5">
        <v>1869.58</v>
      </c>
      <c r="D13" s="20">
        <v>1945.01</v>
      </c>
      <c r="E13" s="20">
        <v>54.92</v>
      </c>
      <c r="F13" s="10">
        <v>1.33</v>
      </c>
      <c r="G13" s="20">
        <v>1827.07</v>
      </c>
      <c r="H13" s="5">
        <v>3550.98</v>
      </c>
      <c r="I13" s="20">
        <v>1929.43</v>
      </c>
      <c r="J13" s="20">
        <v>1481.48</v>
      </c>
      <c r="K13" s="20">
        <v>3346.83</v>
      </c>
      <c r="L13" s="5"/>
      <c r="M13" s="5"/>
      <c r="N13" s="20">
        <f t="shared" si="0"/>
        <v>17560.62</v>
      </c>
    </row>
    <row r="14" spans="1:14" s="18" customFormat="1" x14ac:dyDescent="0.2">
      <c r="A14" s="18" t="s">
        <v>18</v>
      </c>
      <c r="B14" s="5">
        <v>537.52</v>
      </c>
      <c r="C14" s="5">
        <v>646.67999999999995</v>
      </c>
      <c r="D14" s="20">
        <v>672.78</v>
      </c>
      <c r="E14" s="20">
        <v>19</v>
      </c>
      <c r="F14" s="10">
        <v>0.46</v>
      </c>
      <c r="G14" s="20">
        <v>631.98</v>
      </c>
      <c r="H14" s="5">
        <v>1228.28</v>
      </c>
      <c r="I14" s="20">
        <v>667.38</v>
      </c>
      <c r="J14" s="20">
        <v>512.44000000000005</v>
      </c>
      <c r="K14" s="20">
        <v>1157.6600000000001</v>
      </c>
      <c r="L14" s="5"/>
      <c r="M14" s="5"/>
      <c r="N14" s="20">
        <f t="shared" si="0"/>
        <v>6074.18</v>
      </c>
    </row>
    <row r="15" spans="1:14" s="18" customFormat="1" x14ac:dyDescent="0.2">
      <c r="A15" s="18" t="s">
        <v>19</v>
      </c>
      <c r="B15" s="5">
        <v>422.22</v>
      </c>
      <c r="C15" s="5">
        <v>507.96</v>
      </c>
      <c r="D15" s="20">
        <v>528.46</v>
      </c>
      <c r="E15" s="20">
        <v>14.92</v>
      </c>
      <c r="F15" s="10">
        <v>0.36</v>
      </c>
      <c r="G15" s="20">
        <v>496.42</v>
      </c>
      <c r="H15" s="5">
        <v>964.8</v>
      </c>
      <c r="I15" s="20">
        <v>524.22</v>
      </c>
      <c r="J15" s="20">
        <v>402.52</v>
      </c>
      <c r="K15" s="20">
        <v>909.33</v>
      </c>
      <c r="L15" s="5"/>
      <c r="M15" s="5"/>
      <c r="N15" s="20">
        <f t="shared" si="0"/>
        <v>4771.2100000000009</v>
      </c>
    </row>
    <row r="16" spans="1:14" s="18" customFormat="1" x14ac:dyDescent="0.2">
      <c r="A16" s="18" t="s">
        <v>20</v>
      </c>
      <c r="B16" s="5">
        <v>5548.12</v>
      </c>
      <c r="C16" s="5">
        <v>6674.85</v>
      </c>
      <c r="D16" s="20">
        <v>6944.17</v>
      </c>
      <c r="E16" s="20">
        <v>196.07</v>
      </c>
      <c r="F16" s="10">
        <v>4.75</v>
      </c>
      <c r="G16" s="20">
        <v>6523.1</v>
      </c>
      <c r="H16" s="5">
        <v>12677.86</v>
      </c>
      <c r="I16" s="20">
        <v>6888.51</v>
      </c>
      <c r="J16" s="20">
        <v>5289.23</v>
      </c>
      <c r="K16" s="20">
        <v>11948.98</v>
      </c>
      <c r="L16" s="5"/>
      <c r="M16" s="5"/>
      <c r="N16" s="20">
        <f t="shared" si="0"/>
        <v>62695.64</v>
      </c>
    </row>
    <row r="17" spans="1:14" s="18" customFormat="1" x14ac:dyDescent="0.2">
      <c r="A17" s="18" t="s">
        <v>21</v>
      </c>
      <c r="B17" s="5">
        <v>425.2</v>
      </c>
      <c r="C17" s="5">
        <v>511.56</v>
      </c>
      <c r="D17" s="20">
        <v>532.20000000000005</v>
      </c>
      <c r="E17" s="20">
        <v>15.03</v>
      </c>
      <c r="F17" s="10">
        <v>0.36</v>
      </c>
      <c r="G17" s="20">
        <v>499.93</v>
      </c>
      <c r="H17" s="5">
        <v>971.62</v>
      </c>
      <c r="I17" s="20">
        <v>527.92999999999995</v>
      </c>
      <c r="J17" s="20">
        <v>405.36</v>
      </c>
      <c r="K17" s="20">
        <v>915.76</v>
      </c>
      <c r="L17" s="5"/>
      <c r="M17" s="5"/>
      <c r="N17" s="20">
        <f t="shared" si="0"/>
        <v>4804.95</v>
      </c>
    </row>
    <row r="18" spans="1:14" s="18" customFormat="1" x14ac:dyDescent="0.2">
      <c r="A18" s="18" t="s">
        <v>22</v>
      </c>
      <c r="B18" s="5">
        <v>4608.3999999999996</v>
      </c>
      <c r="C18" s="5">
        <v>5544.29</v>
      </c>
      <c r="D18" s="20">
        <v>5768</v>
      </c>
      <c r="E18" s="20">
        <v>162.86000000000001</v>
      </c>
      <c r="F18" s="10">
        <v>3.95</v>
      </c>
      <c r="G18" s="20">
        <v>5418.24</v>
      </c>
      <c r="H18" s="5">
        <v>10530.54</v>
      </c>
      <c r="I18" s="20">
        <v>5721.77</v>
      </c>
      <c r="J18" s="20">
        <v>4393.3599999999997</v>
      </c>
      <c r="K18" s="20">
        <v>9925.11</v>
      </c>
      <c r="L18" s="5"/>
      <c r="M18" s="5"/>
      <c r="N18" s="20">
        <f t="shared" si="0"/>
        <v>52076.520000000004</v>
      </c>
    </row>
    <row r="19" spans="1:14" s="18" customFormat="1" x14ac:dyDescent="0.2">
      <c r="A19" s="18" t="s">
        <v>23</v>
      </c>
      <c r="B19" s="5">
        <v>655.46</v>
      </c>
      <c r="C19" s="5">
        <v>788.57</v>
      </c>
      <c r="D19" s="20">
        <v>820.39</v>
      </c>
      <c r="E19" s="20">
        <v>23.16</v>
      </c>
      <c r="F19" s="10">
        <v>0.56000000000000005</v>
      </c>
      <c r="G19" s="20">
        <v>770.64</v>
      </c>
      <c r="H19" s="5">
        <v>1497.77</v>
      </c>
      <c r="I19" s="20">
        <v>813.81</v>
      </c>
      <c r="J19" s="20">
        <v>624.87</v>
      </c>
      <c r="K19" s="20">
        <v>1411.66</v>
      </c>
      <c r="L19" s="5"/>
      <c r="M19" s="5"/>
      <c r="N19" s="20">
        <f t="shared" si="0"/>
        <v>7406.8899999999985</v>
      </c>
    </row>
    <row r="20" spans="1:14" s="18" customFormat="1" x14ac:dyDescent="0.2">
      <c r="A20" s="18" t="s">
        <v>24</v>
      </c>
      <c r="B20" s="5">
        <v>391.13</v>
      </c>
      <c r="C20" s="5">
        <v>470.56</v>
      </c>
      <c r="D20" s="20">
        <v>489.55</v>
      </c>
      <c r="E20" s="20">
        <v>13.82</v>
      </c>
      <c r="F20" s="10">
        <v>0.33</v>
      </c>
      <c r="G20" s="20">
        <v>459.87</v>
      </c>
      <c r="H20" s="5">
        <v>893.77</v>
      </c>
      <c r="I20" s="20">
        <v>485.63</v>
      </c>
      <c r="J20" s="20">
        <v>372.88</v>
      </c>
      <c r="K20" s="20">
        <v>842.38</v>
      </c>
      <c r="L20" s="5"/>
      <c r="M20" s="5"/>
      <c r="N20" s="20">
        <f t="shared" si="0"/>
        <v>4419.92</v>
      </c>
    </row>
    <row r="21" spans="1:14" s="18" customFormat="1" x14ac:dyDescent="0.2">
      <c r="A21" s="18" t="s">
        <v>25</v>
      </c>
      <c r="B21" s="5">
        <v>44677.14</v>
      </c>
      <c r="C21" s="5">
        <v>53750.27</v>
      </c>
      <c r="D21" s="20">
        <v>55919.06</v>
      </c>
      <c r="E21" s="20">
        <v>1578.91</v>
      </c>
      <c r="F21" s="10">
        <v>38.26</v>
      </c>
      <c r="G21" s="20">
        <v>52528.3</v>
      </c>
      <c r="H21" s="5">
        <v>102090.52</v>
      </c>
      <c r="I21" s="20">
        <v>55470.86</v>
      </c>
      <c r="J21" s="20">
        <v>42592.35</v>
      </c>
      <c r="K21" s="20">
        <v>96221.04</v>
      </c>
      <c r="L21" s="5"/>
      <c r="M21" s="5"/>
      <c r="N21" s="20">
        <f t="shared" si="0"/>
        <v>504866.70999999996</v>
      </c>
    </row>
    <row r="22" spans="1:14" s="18" customFormat="1" x14ac:dyDescent="0.2">
      <c r="A22" s="18" t="s">
        <v>26</v>
      </c>
      <c r="B22" s="5">
        <v>878.6</v>
      </c>
      <c r="C22" s="5">
        <v>1057.03</v>
      </c>
      <c r="D22" s="20">
        <v>1099.68</v>
      </c>
      <c r="E22" s="20">
        <v>31.05</v>
      </c>
      <c r="F22" s="42">
        <v>0.75</v>
      </c>
      <c r="G22" s="20">
        <v>1033</v>
      </c>
      <c r="H22" s="5">
        <v>2007.66</v>
      </c>
      <c r="I22" s="20">
        <v>1090.8599999999999</v>
      </c>
      <c r="J22" s="20">
        <v>837.6</v>
      </c>
      <c r="K22" s="20">
        <v>1892.23</v>
      </c>
      <c r="L22" s="5"/>
      <c r="M22" s="5"/>
      <c r="N22" s="20">
        <f t="shared" si="0"/>
        <v>9928.4600000000009</v>
      </c>
    </row>
    <row r="23" spans="1:14" s="18" customFormat="1" x14ac:dyDescent="0.2">
      <c r="B23" s="20"/>
      <c r="C23" s="20"/>
      <c r="D23" s="20"/>
      <c r="E23" s="20"/>
      <c r="F23" s="20"/>
      <c r="G23" s="20"/>
      <c r="H23" s="20"/>
      <c r="I23" s="20"/>
      <c r="J23" s="43"/>
      <c r="K23" s="20"/>
      <c r="L23" s="20"/>
      <c r="M23" s="20"/>
      <c r="N23" s="20"/>
    </row>
    <row r="24" spans="1:14" s="18" customFormat="1" x14ac:dyDescent="0.2">
      <c r="A24" s="18" t="s">
        <v>9</v>
      </c>
      <c r="B24" s="25">
        <f t="shared" ref="B24:M24" si="1">SUM(B6:B23)</f>
        <v>284670.96999999997</v>
      </c>
      <c r="C24" s="25">
        <f t="shared" si="1"/>
        <v>342482.5</v>
      </c>
      <c r="D24" s="25">
        <f t="shared" si="1"/>
        <v>356301.48</v>
      </c>
      <c r="E24" s="25">
        <f t="shared" si="1"/>
        <v>10060.42</v>
      </c>
      <c r="F24" s="25">
        <f t="shared" si="1"/>
        <v>243.77000000000007</v>
      </c>
      <c r="G24" s="25">
        <f t="shared" si="1"/>
        <v>334696.46999999997</v>
      </c>
      <c r="H24" s="25">
        <f t="shared" si="1"/>
        <v>650493.81999999995</v>
      </c>
      <c r="I24" s="25">
        <f t="shared" si="1"/>
        <v>353445.67</v>
      </c>
      <c r="J24" s="25">
        <f t="shared" si="1"/>
        <v>271387.23</v>
      </c>
      <c r="K24" s="25">
        <f t="shared" si="1"/>
        <v>613095.04999999993</v>
      </c>
      <c r="L24" s="25">
        <f t="shared" si="1"/>
        <v>0</v>
      </c>
      <c r="M24" s="25">
        <f t="shared" si="1"/>
        <v>0</v>
      </c>
      <c r="N24" s="25">
        <f>SUM(N6:N22)</f>
        <v>3216877.3800000004</v>
      </c>
    </row>
    <row r="25" spans="1:14" s="18" customFormat="1" x14ac:dyDescent="0.2">
      <c r="B25" s="34"/>
      <c r="C25" s="34"/>
      <c r="D25" s="34"/>
      <c r="E25" s="34"/>
      <c r="F25" s="34"/>
      <c r="G25" s="34"/>
      <c r="H25" s="34"/>
      <c r="I25" s="34"/>
      <c r="J25" s="34" t="s">
        <v>250</v>
      </c>
      <c r="K25" s="34" t="s">
        <v>250</v>
      </c>
      <c r="L25" s="34"/>
      <c r="M25" s="34"/>
      <c r="N25" s="20"/>
    </row>
    <row r="26" spans="1:14" s="18" customFormat="1" x14ac:dyDescent="0.2">
      <c r="A26" s="18" t="s">
        <v>52</v>
      </c>
      <c r="B26" s="44">
        <v>3529528.57</v>
      </c>
      <c r="C26" s="44">
        <v>4057602.58</v>
      </c>
      <c r="D26" s="44">
        <v>3789114.35</v>
      </c>
      <c r="E26" s="44">
        <v>192370.64</v>
      </c>
      <c r="F26" s="44">
        <v>15806.88</v>
      </c>
      <c r="G26" s="44">
        <v>3623073.45</v>
      </c>
      <c r="H26" s="44">
        <v>6490239.3399999999</v>
      </c>
      <c r="I26" s="44">
        <v>4542513.13</v>
      </c>
      <c r="J26" s="44">
        <v>4013403.09</v>
      </c>
      <c r="K26" s="44">
        <v>6669699.04</v>
      </c>
      <c r="L26" s="44"/>
      <c r="M26" s="44"/>
      <c r="N26" s="20">
        <f>SUM(B26:M26)</f>
        <v>36923351.07</v>
      </c>
    </row>
    <row r="27" spans="1:14" s="18" customFormat="1" x14ac:dyDescent="0.2">
      <c r="A27" s="18" t="s">
        <v>53</v>
      </c>
      <c r="B27" s="44">
        <v>85401.34</v>
      </c>
      <c r="C27" s="44">
        <v>102744.7</v>
      </c>
      <c r="D27" s="44">
        <v>106890.34</v>
      </c>
      <c r="E27" s="44">
        <v>3018.13</v>
      </c>
      <c r="F27" s="44">
        <v>146.26</v>
      </c>
      <c r="G27" s="44">
        <v>103319.58</v>
      </c>
      <c r="H27" s="44">
        <v>198837.35</v>
      </c>
      <c r="I27" s="44">
        <v>106372.69</v>
      </c>
      <c r="J27" s="44">
        <v>114750.5</v>
      </c>
      <c r="K27" s="44">
        <v>183964.57</v>
      </c>
      <c r="L27" s="44"/>
      <c r="M27" s="44"/>
      <c r="N27" s="20">
        <f>SUM(B27:M27)</f>
        <v>1005445.4600000002</v>
      </c>
    </row>
    <row r="28" spans="1:14" s="18" customFormat="1" x14ac:dyDescent="0.2">
      <c r="N28" s="20"/>
    </row>
    <row r="29" spans="1:14" s="18" customFormat="1" ht="12.75" thickBot="1" x14ac:dyDescent="0.25">
      <c r="A29" s="18" t="s">
        <v>54</v>
      </c>
      <c r="B29" s="35">
        <f>SUM(B24:B27)</f>
        <v>3899600.88</v>
      </c>
      <c r="C29" s="35">
        <f t="shared" ref="C29:N29" si="2">SUM(C24:C27)</f>
        <v>4502829.78</v>
      </c>
      <c r="D29" s="35">
        <f t="shared" si="2"/>
        <v>4252306.17</v>
      </c>
      <c r="E29" s="35">
        <f t="shared" si="2"/>
        <v>205449.19000000003</v>
      </c>
      <c r="F29" s="35">
        <f t="shared" si="2"/>
        <v>16196.91</v>
      </c>
      <c r="G29" s="35">
        <f>SUM(G24:G27)</f>
        <v>4061089.5</v>
      </c>
      <c r="H29" s="35">
        <f t="shared" si="2"/>
        <v>7339570.5099999998</v>
      </c>
      <c r="I29" s="35">
        <f t="shared" si="2"/>
        <v>5002331.49</v>
      </c>
      <c r="J29" s="35">
        <f t="shared" si="2"/>
        <v>4399540.82</v>
      </c>
      <c r="K29" s="35">
        <f t="shared" si="2"/>
        <v>7466758.6600000001</v>
      </c>
      <c r="L29" s="35">
        <f t="shared" si="2"/>
        <v>0</v>
      </c>
      <c r="M29" s="35">
        <f t="shared" si="2"/>
        <v>0</v>
      </c>
      <c r="N29" s="35">
        <f t="shared" si="2"/>
        <v>41145673.910000004</v>
      </c>
    </row>
    <row r="30" spans="1:14" s="18" customFormat="1" ht="12.75" thickTop="1" x14ac:dyDescent="0.2">
      <c r="N30" s="20"/>
    </row>
    <row r="31" spans="1:14" s="18" customFormat="1" x14ac:dyDescent="0.2">
      <c r="A31" s="18" t="s">
        <v>55</v>
      </c>
      <c r="B31" s="20">
        <v>209052.5</v>
      </c>
      <c r="C31" s="20">
        <v>9350</v>
      </c>
      <c r="D31" s="20">
        <v>3329.38</v>
      </c>
      <c r="E31" s="20">
        <v>1603.13</v>
      </c>
      <c r="F31" s="20">
        <v>818.75</v>
      </c>
      <c r="G31" s="20">
        <v>1658.36</v>
      </c>
      <c r="H31" s="20">
        <v>2703.69</v>
      </c>
      <c r="I31" s="20">
        <v>5635.14</v>
      </c>
      <c r="J31" s="20">
        <v>29628.23</v>
      </c>
      <c r="K31" s="20">
        <v>30850</v>
      </c>
      <c r="L31" s="20"/>
      <c r="M31" s="20"/>
      <c r="N31" s="20">
        <f t="shared" ref="N31" si="3">SUM(B31:M31)</f>
        <v>294629.18</v>
      </c>
    </row>
    <row r="32" spans="1:14" s="18" customFormat="1" x14ac:dyDescent="0.2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4" s="18" customFormat="1" x14ac:dyDescent="0.2">
      <c r="N33" s="20"/>
    </row>
    <row r="34" spans="2:14" s="18" customFormat="1" x14ac:dyDescent="0.2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1"/>
      <c r="N34" s="20"/>
    </row>
    <row r="35" spans="2:14" s="18" customFormat="1" x14ac:dyDescent="0.2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20"/>
    </row>
    <row r="36" spans="2:14" s="18" customFormat="1" x14ac:dyDescent="0.2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20"/>
    </row>
    <row r="37" spans="2:14" s="18" customFormat="1" x14ac:dyDescent="0.2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20"/>
    </row>
    <row r="38" spans="2:14" s="18" customFormat="1" x14ac:dyDescent="0.2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20"/>
    </row>
    <row r="39" spans="2:14" s="18" customFormat="1" x14ac:dyDescent="0.2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20"/>
    </row>
    <row r="40" spans="2:14" s="18" customFormat="1" x14ac:dyDescent="0.2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20"/>
    </row>
    <row r="41" spans="2:14" s="18" customFormat="1" x14ac:dyDescent="0.2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20"/>
    </row>
    <row r="42" spans="2:14" s="18" customFormat="1" x14ac:dyDescent="0.2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20"/>
    </row>
    <row r="43" spans="2:14" s="18" customFormat="1" x14ac:dyDescent="0.2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20"/>
    </row>
    <row r="44" spans="2:14" s="18" customFormat="1" x14ac:dyDescent="0.2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20"/>
    </row>
    <row r="45" spans="2:14" s="18" customFormat="1" x14ac:dyDescent="0.2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20"/>
    </row>
    <row r="46" spans="2:14" s="18" customFormat="1" x14ac:dyDescent="0.2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20"/>
    </row>
    <row r="47" spans="2:14" s="18" customFormat="1" x14ac:dyDescent="0.2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20"/>
    </row>
    <row r="48" spans="2:14" s="18" customFormat="1" x14ac:dyDescent="0.2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20"/>
    </row>
    <row r="49" spans="2:14" s="18" customFormat="1" x14ac:dyDescent="0.2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20"/>
    </row>
    <row r="50" spans="2:14" s="18" customFormat="1" x14ac:dyDescent="0.2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20"/>
    </row>
    <row r="51" spans="2:14" s="18" customFormat="1" x14ac:dyDescent="0.2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20"/>
    </row>
  </sheetData>
  <printOptions horizontalCentered="1"/>
  <pageMargins left="0" right="0" top="0.5" bottom="0.5" header="0.5" footer="0.5"/>
  <pageSetup paperSize="5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N39"/>
  <sheetViews>
    <sheetView workbookViewId="0">
      <selection sqref="A1:XFD1048576"/>
    </sheetView>
  </sheetViews>
  <sheetFormatPr defaultRowHeight="12" x14ac:dyDescent="0.2"/>
  <cols>
    <col min="1" max="1" width="14.42578125" style="18" customWidth="1"/>
    <col min="2" max="2" width="14.140625" style="18" bestFit="1" customWidth="1"/>
    <col min="3" max="3" width="13" style="18" bestFit="1" customWidth="1"/>
    <col min="4" max="4" width="15" style="18" bestFit="1" customWidth="1"/>
    <col min="5" max="5" width="13.85546875" style="18" bestFit="1" customWidth="1"/>
    <col min="6" max="6" width="13" style="18" bestFit="1" customWidth="1"/>
    <col min="7" max="7" width="15" style="18" bestFit="1" customWidth="1"/>
    <col min="8" max="9" width="13" style="18" bestFit="1" customWidth="1"/>
    <col min="10" max="10" width="15" style="18" bestFit="1" customWidth="1"/>
    <col min="11" max="11" width="13.85546875" style="18" bestFit="1" customWidth="1"/>
    <col min="12" max="12" width="13" style="18" bestFit="1" customWidth="1"/>
    <col min="13" max="14" width="15" style="18" bestFit="1" customWidth="1"/>
    <col min="15" max="256" width="9.140625" style="18"/>
    <col min="257" max="257" width="14.42578125" style="18" customWidth="1"/>
    <col min="258" max="258" width="14" style="18" bestFit="1" customWidth="1"/>
    <col min="259" max="259" width="12.85546875" style="18" bestFit="1" customWidth="1"/>
    <col min="260" max="260" width="14" style="18" bestFit="1" customWidth="1"/>
    <col min="261" max="262" width="12.85546875" style="18" bestFit="1" customWidth="1"/>
    <col min="263" max="263" width="14" style="18" bestFit="1" customWidth="1"/>
    <col min="264" max="265" width="12.85546875" style="18" bestFit="1" customWidth="1"/>
    <col min="266" max="266" width="14" style="18" bestFit="1" customWidth="1"/>
    <col min="267" max="268" width="12.85546875" style="18" bestFit="1" customWidth="1"/>
    <col min="269" max="269" width="14" style="18" bestFit="1" customWidth="1"/>
    <col min="270" max="270" width="14.42578125" style="18" bestFit="1" customWidth="1"/>
    <col min="271" max="512" width="9.140625" style="18"/>
    <col min="513" max="513" width="14.42578125" style="18" customWidth="1"/>
    <col min="514" max="514" width="14" style="18" bestFit="1" customWidth="1"/>
    <col min="515" max="515" width="12.85546875" style="18" bestFit="1" customWidth="1"/>
    <col min="516" max="516" width="14" style="18" bestFit="1" customWidth="1"/>
    <col min="517" max="518" width="12.85546875" style="18" bestFit="1" customWidth="1"/>
    <col min="519" max="519" width="14" style="18" bestFit="1" customWidth="1"/>
    <col min="520" max="521" width="12.85546875" style="18" bestFit="1" customWidth="1"/>
    <col min="522" max="522" width="14" style="18" bestFit="1" customWidth="1"/>
    <col min="523" max="524" width="12.85546875" style="18" bestFit="1" customWidth="1"/>
    <col min="525" max="525" width="14" style="18" bestFit="1" customWidth="1"/>
    <col min="526" max="526" width="14.42578125" style="18" bestFit="1" customWidth="1"/>
    <col min="527" max="768" width="9.140625" style="18"/>
    <col min="769" max="769" width="14.42578125" style="18" customWidth="1"/>
    <col min="770" max="770" width="14" style="18" bestFit="1" customWidth="1"/>
    <col min="771" max="771" width="12.85546875" style="18" bestFit="1" customWidth="1"/>
    <col min="772" max="772" width="14" style="18" bestFit="1" customWidth="1"/>
    <col min="773" max="774" width="12.85546875" style="18" bestFit="1" customWidth="1"/>
    <col min="775" max="775" width="14" style="18" bestFit="1" customWidth="1"/>
    <col min="776" max="777" width="12.85546875" style="18" bestFit="1" customWidth="1"/>
    <col min="778" max="778" width="14" style="18" bestFit="1" customWidth="1"/>
    <col min="779" max="780" width="12.85546875" style="18" bestFit="1" customWidth="1"/>
    <col min="781" max="781" width="14" style="18" bestFit="1" customWidth="1"/>
    <col min="782" max="782" width="14.42578125" style="18" bestFit="1" customWidth="1"/>
    <col min="783" max="1024" width="9.140625" style="18"/>
    <col min="1025" max="1025" width="14.42578125" style="18" customWidth="1"/>
    <col min="1026" max="1026" width="14" style="18" bestFit="1" customWidth="1"/>
    <col min="1027" max="1027" width="12.85546875" style="18" bestFit="1" customWidth="1"/>
    <col min="1028" max="1028" width="14" style="18" bestFit="1" customWidth="1"/>
    <col min="1029" max="1030" width="12.85546875" style="18" bestFit="1" customWidth="1"/>
    <col min="1031" max="1031" width="14" style="18" bestFit="1" customWidth="1"/>
    <col min="1032" max="1033" width="12.85546875" style="18" bestFit="1" customWidth="1"/>
    <col min="1034" max="1034" width="14" style="18" bestFit="1" customWidth="1"/>
    <col min="1035" max="1036" width="12.85546875" style="18" bestFit="1" customWidth="1"/>
    <col min="1037" max="1037" width="14" style="18" bestFit="1" customWidth="1"/>
    <col min="1038" max="1038" width="14.42578125" style="18" bestFit="1" customWidth="1"/>
    <col min="1039" max="1280" width="9.140625" style="18"/>
    <col min="1281" max="1281" width="14.42578125" style="18" customWidth="1"/>
    <col min="1282" max="1282" width="14" style="18" bestFit="1" customWidth="1"/>
    <col min="1283" max="1283" width="12.85546875" style="18" bestFit="1" customWidth="1"/>
    <col min="1284" max="1284" width="14" style="18" bestFit="1" customWidth="1"/>
    <col min="1285" max="1286" width="12.85546875" style="18" bestFit="1" customWidth="1"/>
    <col min="1287" max="1287" width="14" style="18" bestFit="1" customWidth="1"/>
    <col min="1288" max="1289" width="12.85546875" style="18" bestFit="1" customWidth="1"/>
    <col min="1290" max="1290" width="14" style="18" bestFit="1" customWidth="1"/>
    <col min="1291" max="1292" width="12.85546875" style="18" bestFit="1" customWidth="1"/>
    <col min="1293" max="1293" width="14" style="18" bestFit="1" customWidth="1"/>
    <col min="1294" max="1294" width="14.42578125" style="18" bestFit="1" customWidth="1"/>
    <col min="1295" max="1536" width="9.140625" style="18"/>
    <col min="1537" max="1537" width="14.42578125" style="18" customWidth="1"/>
    <col min="1538" max="1538" width="14" style="18" bestFit="1" customWidth="1"/>
    <col min="1539" max="1539" width="12.85546875" style="18" bestFit="1" customWidth="1"/>
    <col min="1540" max="1540" width="14" style="18" bestFit="1" customWidth="1"/>
    <col min="1541" max="1542" width="12.85546875" style="18" bestFit="1" customWidth="1"/>
    <col min="1543" max="1543" width="14" style="18" bestFit="1" customWidth="1"/>
    <col min="1544" max="1545" width="12.85546875" style="18" bestFit="1" customWidth="1"/>
    <col min="1546" max="1546" width="14" style="18" bestFit="1" customWidth="1"/>
    <col min="1547" max="1548" width="12.85546875" style="18" bestFit="1" customWidth="1"/>
    <col min="1549" max="1549" width="14" style="18" bestFit="1" customWidth="1"/>
    <col min="1550" max="1550" width="14.42578125" style="18" bestFit="1" customWidth="1"/>
    <col min="1551" max="1792" width="9.140625" style="18"/>
    <col min="1793" max="1793" width="14.42578125" style="18" customWidth="1"/>
    <col min="1794" max="1794" width="14" style="18" bestFit="1" customWidth="1"/>
    <col min="1795" max="1795" width="12.85546875" style="18" bestFit="1" customWidth="1"/>
    <col min="1796" max="1796" width="14" style="18" bestFit="1" customWidth="1"/>
    <col min="1797" max="1798" width="12.85546875" style="18" bestFit="1" customWidth="1"/>
    <col min="1799" max="1799" width="14" style="18" bestFit="1" customWidth="1"/>
    <col min="1800" max="1801" width="12.85546875" style="18" bestFit="1" customWidth="1"/>
    <col min="1802" max="1802" width="14" style="18" bestFit="1" customWidth="1"/>
    <col min="1803" max="1804" width="12.85546875" style="18" bestFit="1" customWidth="1"/>
    <col min="1805" max="1805" width="14" style="18" bestFit="1" customWidth="1"/>
    <col min="1806" max="1806" width="14.42578125" style="18" bestFit="1" customWidth="1"/>
    <col min="1807" max="2048" width="9.140625" style="18"/>
    <col min="2049" max="2049" width="14.42578125" style="18" customWidth="1"/>
    <col min="2050" max="2050" width="14" style="18" bestFit="1" customWidth="1"/>
    <col min="2051" max="2051" width="12.85546875" style="18" bestFit="1" customWidth="1"/>
    <col min="2052" max="2052" width="14" style="18" bestFit="1" customWidth="1"/>
    <col min="2053" max="2054" width="12.85546875" style="18" bestFit="1" customWidth="1"/>
    <col min="2055" max="2055" width="14" style="18" bestFit="1" customWidth="1"/>
    <col min="2056" max="2057" width="12.85546875" style="18" bestFit="1" customWidth="1"/>
    <col min="2058" max="2058" width="14" style="18" bestFit="1" customWidth="1"/>
    <col min="2059" max="2060" width="12.85546875" style="18" bestFit="1" customWidth="1"/>
    <col min="2061" max="2061" width="14" style="18" bestFit="1" customWidth="1"/>
    <col min="2062" max="2062" width="14.42578125" style="18" bestFit="1" customWidth="1"/>
    <col min="2063" max="2304" width="9.140625" style="18"/>
    <col min="2305" max="2305" width="14.42578125" style="18" customWidth="1"/>
    <col min="2306" max="2306" width="14" style="18" bestFit="1" customWidth="1"/>
    <col min="2307" max="2307" width="12.85546875" style="18" bestFit="1" customWidth="1"/>
    <col min="2308" max="2308" width="14" style="18" bestFit="1" customWidth="1"/>
    <col min="2309" max="2310" width="12.85546875" style="18" bestFit="1" customWidth="1"/>
    <col min="2311" max="2311" width="14" style="18" bestFit="1" customWidth="1"/>
    <col min="2312" max="2313" width="12.85546875" style="18" bestFit="1" customWidth="1"/>
    <col min="2314" max="2314" width="14" style="18" bestFit="1" customWidth="1"/>
    <col min="2315" max="2316" width="12.85546875" style="18" bestFit="1" customWidth="1"/>
    <col min="2317" max="2317" width="14" style="18" bestFit="1" customWidth="1"/>
    <col min="2318" max="2318" width="14.42578125" style="18" bestFit="1" customWidth="1"/>
    <col min="2319" max="2560" width="9.140625" style="18"/>
    <col min="2561" max="2561" width="14.42578125" style="18" customWidth="1"/>
    <col min="2562" max="2562" width="14" style="18" bestFit="1" customWidth="1"/>
    <col min="2563" max="2563" width="12.85546875" style="18" bestFit="1" customWidth="1"/>
    <col min="2564" max="2564" width="14" style="18" bestFit="1" customWidth="1"/>
    <col min="2565" max="2566" width="12.85546875" style="18" bestFit="1" customWidth="1"/>
    <col min="2567" max="2567" width="14" style="18" bestFit="1" customWidth="1"/>
    <col min="2568" max="2569" width="12.85546875" style="18" bestFit="1" customWidth="1"/>
    <col min="2570" max="2570" width="14" style="18" bestFit="1" customWidth="1"/>
    <col min="2571" max="2572" width="12.85546875" style="18" bestFit="1" customWidth="1"/>
    <col min="2573" max="2573" width="14" style="18" bestFit="1" customWidth="1"/>
    <col min="2574" max="2574" width="14.42578125" style="18" bestFit="1" customWidth="1"/>
    <col min="2575" max="2816" width="9.140625" style="18"/>
    <col min="2817" max="2817" width="14.42578125" style="18" customWidth="1"/>
    <col min="2818" max="2818" width="14" style="18" bestFit="1" customWidth="1"/>
    <col min="2819" max="2819" width="12.85546875" style="18" bestFit="1" customWidth="1"/>
    <col min="2820" max="2820" width="14" style="18" bestFit="1" customWidth="1"/>
    <col min="2821" max="2822" width="12.85546875" style="18" bestFit="1" customWidth="1"/>
    <col min="2823" max="2823" width="14" style="18" bestFit="1" customWidth="1"/>
    <col min="2824" max="2825" width="12.85546875" style="18" bestFit="1" customWidth="1"/>
    <col min="2826" max="2826" width="14" style="18" bestFit="1" customWidth="1"/>
    <col min="2827" max="2828" width="12.85546875" style="18" bestFit="1" customWidth="1"/>
    <col min="2829" max="2829" width="14" style="18" bestFit="1" customWidth="1"/>
    <col min="2830" max="2830" width="14.42578125" style="18" bestFit="1" customWidth="1"/>
    <col min="2831" max="3072" width="9.140625" style="18"/>
    <col min="3073" max="3073" width="14.42578125" style="18" customWidth="1"/>
    <col min="3074" max="3074" width="14" style="18" bestFit="1" customWidth="1"/>
    <col min="3075" max="3075" width="12.85546875" style="18" bestFit="1" customWidth="1"/>
    <col min="3076" max="3076" width="14" style="18" bestFit="1" customWidth="1"/>
    <col min="3077" max="3078" width="12.85546875" style="18" bestFit="1" customWidth="1"/>
    <col min="3079" max="3079" width="14" style="18" bestFit="1" customWidth="1"/>
    <col min="3080" max="3081" width="12.85546875" style="18" bestFit="1" customWidth="1"/>
    <col min="3082" max="3082" width="14" style="18" bestFit="1" customWidth="1"/>
    <col min="3083" max="3084" width="12.85546875" style="18" bestFit="1" customWidth="1"/>
    <col min="3085" max="3085" width="14" style="18" bestFit="1" customWidth="1"/>
    <col min="3086" max="3086" width="14.42578125" style="18" bestFit="1" customWidth="1"/>
    <col min="3087" max="3328" width="9.140625" style="18"/>
    <col min="3329" max="3329" width="14.42578125" style="18" customWidth="1"/>
    <col min="3330" max="3330" width="14" style="18" bestFit="1" customWidth="1"/>
    <col min="3331" max="3331" width="12.85546875" style="18" bestFit="1" customWidth="1"/>
    <col min="3332" max="3332" width="14" style="18" bestFit="1" customWidth="1"/>
    <col min="3333" max="3334" width="12.85546875" style="18" bestFit="1" customWidth="1"/>
    <col min="3335" max="3335" width="14" style="18" bestFit="1" customWidth="1"/>
    <col min="3336" max="3337" width="12.85546875" style="18" bestFit="1" customWidth="1"/>
    <col min="3338" max="3338" width="14" style="18" bestFit="1" customWidth="1"/>
    <col min="3339" max="3340" width="12.85546875" style="18" bestFit="1" customWidth="1"/>
    <col min="3341" max="3341" width="14" style="18" bestFit="1" customWidth="1"/>
    <col min="3342" max="3342" width="14.42578125" style="18" bestFit="1" customWidth="1"/>
    <col min="3343" max="3584" width="9.140625" style="18"/>
    <col min="3585" max="3585" width="14.42578125" style="18" customWidth="1"/>
    <col min="3586" max="3586" width="14" style="18" bestFit="1" customWidth="1"/>
    <col min="3587" max="3587" width="12.85546875" style="18" bestFit="1" customWidth="1"/>
    <col min="3588" max="3588" width="14" style="18" bestFit="1" customWidth="1"/>
    <col min="3589" max="3590" width="12.85546875" style="18" bestFit="1" customWidth="1"/>
    <col min="3591" max="3591" width="14" style="18" bestFit="1" customWidth="1"/>
    <col min="3592" max="3593" width="12.85546875" style="18" bestFit="1" customWidth="1"/>
    <col min="3594" max="3594" width="14" style="18" bestFit="1" customWidth="1"/>
    <col min="3595" max="3596" width="12.85546875" style="18" bestFit="1" customWidth="1"/>
    <col min="3597" max="3597" width="14" style="18" bestFit="1" customWidth="1"/>
    <col min="3598" max="3598" width="14.42578125" style="18" bestFit="1" customWidth="1"/>
    <col min="3599" max="3840" width="9.140625" style="18"/>
    <col min="3841" max="3841" width="14.42578125" style="18" customWidth="1"/>
    <col min="3842" max="3842" width="14" style="18" bestFit="1" customWidth="1"/>
    <col min="3843" max="3843" width="12.85546875" style="18" bestFit="1" customWidth="1"/>
    <col min="3844" max="3844" width="14" style="18" bestFit="1" customWidth="1"/>
    <col min="3845" max="3846" width="12.85546875" style="18" bestFit="1" customWidth="1"/>
    <col min="3847" max="3847" width="14" style="18" bestFit="1" customWidth="1"/>
    <col min="3848" max="3849" width="12.85546875" style="18" bestFit="1" customWidth="1"/>
    <col min="3850" max="3850" width="14" style="18" bestFit="1" customWidth="1"/>
    <col min="3851" max="3852" width="12.85546875" style="18" bestFit="1" customWidth="1"/>
    <col min="3853" max="3853" width="14" style="18" bestFit="1" customWidth="1"/>
    <col min="3854" max="3854" width="14.42578125" style="18" bestFit="1" customWidth="1"/>
    <col min="3855" max="4096" width="9.140625" style="18"/>
    <col min="4097" max="4097" width="14.42578125" style="18" customWidth="1"/>
    <col min="4098" max="4098" width="14" style="18" bestFit="1" customWidth="1"/>
    <col min="4099" max="4099" width="12.85546875" style="18" bestFit="1" customWidth="1"/>
    <col min="4100" max="4100" width="14" style="18" bestFit="1" customWidth="1"/>
    <col min="4101" max="4102" width="12.85546875" style="18" bestFit="1" customWidth="1"/>
    <col min="4103" max="4103" width="14" style="18" bestFit="1" customWidth="1"/>
    <col min="4104" max="4105" width="12.85546875" style="18" bestFit="1" customWidth="1"/>
    <col min="4106" max="4106" width="14" style="18" bestFit="1" customWidth="1"/>
    <col min="4107" max="4108" width="12.85546875" style="18" bestFit="1" customWidth="1"/>
    <col min="4109" max="4109" width="14" style="18" bestFit="1" customWidth="1"/>
    <col min="4110" max="4110" width="14.42578125" style="18" bestFit="1" customWidth="1"/>
    <col min="4111" max="4352" width="9.140625" style="18"/>
    <col min="4353" max="4353" width="14.42578125" style="18" customWidth="1"/>
    <col min="4354" max="4354" width="14" style="18" bestFit="1" customWidth="1"/>
    <col min="4355" max="4355" width="12.85546875" style="18" bestFit="1" customWidth="1"/>
    <col min="4356" max="4356" width="14" style="18" bestFit="1" customWidth="1"/>
    <col min="4357" max="4358" width="12.85546875" style="18" bestFit="1" customWidth="1"/>
    <col min="4359" max="4359" width="14" style="18" bestFit="1" customWidth="1"/>
    <col min="4360" max="4361" width="12.85546875" style="18" bestFit="1" customWidth="1"/>
    <col min="4362" max="4362" width="14" style="18" bestFit="1" customWidth="1"/>
    <col min="4363" max="4364" width="12.85546875" style="18" bestFit="1" customWidth="1"/>
    <col min="4365" max="4365" width="14" style="18" bestFit="1" customWidth="1"/>
    <col min="4366" max="4366" width="14.42578125" style="18" bestFit="1" customWidth="1"/>
    <col min="4367" max="4608" width="9.140625" style="18"/>
    <col min="4609" max="4609" width="14.42578125" style="18" customWidth="1"/>
    <col min="4610" max="4610" width="14" style="18" bestFit="1" customWidth="1"/>
    <col min="4611" max="4611" width="12.85546875" style="18" bestFit="1" customWidth="1"/>
    <col min="4612" max="4612" width="14" style="18" bestFit="1" customWidth="1"/>
    <col min="4613" max="4614" width="12.85546875" style="18" bestFit="1" customWidth="1"/>
    <col min="4615" max="4615" width="14" style="18" bestFit="1" customWidth="1"/>
    <col min="4616" max="4617" width="12.85546875" style="18" bestFit="1" customWidth="1"/>
    <col min="4618" max="4618" width="14" style="18" bestFit="1" customWidth="1"/>
    <col min="4619" max="4620" width="12.85546875" style="18" bestFit="1" customWidth="1"/>
    <col min="4621" max="4621" width="14" style="18" bestFit="1" customWidth="1"/>
    <col min="4622" max="4622" width="14.42578125" style="18" bestFit="1" customWidth="1"/>
    <col min="4623" max="4864" width="9.140625" style="18"/>
    <col min="4865" max="4865" width="14.42578125" style="18" customWidth="1"/>
    <col min="4866" max="4866" width="14" style="18" bestFit="1" customWidth="1"/>
    <col min="4867" max="4867" width="12.85546875" style="18" bestFit="1" customWidth="1"/>
    <col min="4868" max="4868" width="14" style="18" bestFit="1" customWidth="1"/>
    <col min="4869" max="4870" width="12.85546875" style="18" bestFit="1" customWidth="1"/>
    <col min="4871" max="4871" width="14" style="18" bestFit="1" customWidth="1"/>
    <col min="4872" max="4873" width="12.85546875" style="18" bestFit="1" customWidth="1"/>
    <col min="4874" max="4874" width="14" style="18" bestFit="1" customWidth="1"/>
    <col min="4875" max="4876" width="12.85546875" style="18" bestFit="1" customWidth="1"/>
    <col min="4877" max="4877" width="14" style="18" bestFit="1" customWidth="1"/>
    <col min="4878" max="4878" width="14.42578125" style="18" bestFit="1" customWidth="1"/>
    <col min="4879" max="5120" width="9.140625" style="18"/>
    <col min="5121" max="5121" width="14.42578125" style="18" customWidth="1"/>
    <col min="5122" max="5122" width="14" style="18" bestFit="1" customWidth="1"/>
    <col min="5123" max="5123" width="12.85546875" style="18" bestFit="1" customWidth="1"/>
    <col min="5124" max="5124" width="14" style="18" bestFit="1" customWidth="1"/>
    <col min="5125" max="5126" width="12.85546875" style="18" bestFit="1" customWidth="1"/>
    <col min="5127" max="5127" width="14" style="18" bestFit="1" customWidth="1"/>
    <col min="5128" max="5129" width="12.85546875" style="18" bestFit="1" customWidth="1"/>
    <col min="5130" max="5130" width="14" style="18" bestFit="1" customWidth="1"/>
    <col min="5131" max="5132" width="12.85546875" style="18" bestFit="1" customWidth="1"/>
    <col min="5133" max="5133" width="14" style="18" bestFit="1" customWidth="1"/>
    <col min="5134" max="5134" width="14.42578125" style="18" bestFit="1" customWidth="1"/>
    <col min="5135" max="5376" width="9.140625" style="18"/>
    <col min="5377" max="5377" width="14.42578125" style="18" customWidth="1"/>
    <col min="5378" max="5378" width="14" style="18" bestFit="1" customWidth="1"/>
    <col min="5379" max="5379" width="12.85546875" style="18" bestFit="1" customWidth="1"/>
    <col min="5380" max="5380" width="14" style="18" bestFit="1" customWidth="1"/>
    <col min="5381" max="5382" width="12.85546875" style="18" bestFit="1" customWidth="1"/>
    <col min="5383" max="5383" width="14" style="18" bestFit="1" customWidth="1"/>
    <col min="5384" max="5385" width="12.85546875" style="18" bestFit="1" customWidth="1"/>
    <col min="5386" max="5386" width="14" style="18" bestFit="1" customWidth="1"/>
    <col min="5387" max="5388" width="12.85546875" style="18" bestFit="1" customWidth="1"/>
    <col min="5389" max="5389" width="14" style="18" bestFit="1" customWidth="1"/>
    <col min="5390" max="5390" width="14.42578125" style="18" bestFit="1" customWidth="1"/>
    <col min="5391" max="5632" width="9.140625" style="18"/>
    <col min="5633" max="5633" width="14.42578125" style="18" customWidth="1"/>
    <col min="5634" max="5634" width="14" style="18" bestFit="1" customWidth="1"/>
    <col min="5635" max="5635" width="12.85546875" style="18" bestFit="1" customWidth="1"/>
    <col min="5636" max="5636" width="14" style="18" bestFit="1" customWidth="1"/>
    <col min="5637" max="5638" width="12.85546875" style="18" bestFit="1" customWidth="1"/>
    <col min="5639" max="5639" width="14" style="18" bestFit="1" customWidth="1"/>
    <col min="5640" max="5641" width="12.85546875" style="18" bestFit="1" customWidth="1"/>
    <col min="5642" max="5642" width="14" style="18" bestFit="1" customWidth="1"/>
    <col min="5643" max="5644" width="12.85546875" style="18" bestFit="1" customWidth="1"/>
    <col min="5645" max="5645" width="14" style="18" bestFit="1" customWidth="1"/>
    <col min="5646" max="5646" width="14.42578125" style="18" bestFit="1" customWidth="1"/>
    <col min="5647" max="5888" width="9.140625" style="18"/>
    <col min="5889" max="5889" width="14.42578125" style="18" customWidth="1"/>
    <col min="5890" max="5890" width="14" style="18" bestFit="1" customWidth="1"/>
    <col min="5891" max="5891" width="12.85546875" style="18" bestFit="1" customWidth="1"/>
    <col min="5892" max="5892" width="14" style="18" bestFit="1" customWidth="1"/>
    <col min="5893" max="5894" width="12.85546875" style="18" bestFit="1" customWidth="1"/>
    <col min="5895" max="5895" width="14" style="18" bestFit="1" customWidth="1"/>
    <col min="5896" max="5897" width="12.85546875" style="18" bestFit="1" customWidth="1"/>
    <col min="5898" max="5898" width="14" style="18" bestFit="1" customWidth="1"/>
    <col min="5899" max="5900" width="12.85546875" style="18" bestFit="1" customWidth="1"/>
    <col min="5901" max="5901" width="14" style="18" bestFit="1" customWidth="1"/>
    <col min="5902" max="5902" width="14.42578125" style="18" bestFit="1" customWidth="1"/>
    <col min="5903" max="6144" width="9.140625" style="18"/>
    <col min="6145" max="6145" width="14.42578125" style="18" customWidth="1"/>
    <col min="6146" max="6146" width="14" style="18" bestFit="1" customWidth="1"/>
    <col min="6147" max="6147" width="12.85546875" style="18" bestFit="1" customWidth="1"/>
    <col min="6148" max="6148" width="14" style="18" bestFit="1" customWidth="1"/>
    <col min="6149" max="6150" width="12.85546875" style="18" bestFit="1" customWidth="1"/>
    <col min="6151" max="6151" width="14" style="18" bestFit="1" customWidth="1"/>
    <col min="6152" max="6153" width="12.85546875" style="18" bestFit="1" customWidth="1"/>
    <col min="6154" max="6154" width="14" style="18" bestFit="1" customWidth="1"/>
    <col min="6155" max="6156" width="12.85546875" style="18" bestFit="1" customWidth="1"/>
    <col min="6157" max="6157" width="14" style="18" bestFit="1" customWidth="1"/>
    <col min="6158" max="6158" width="14.42578125" style="18" bestFit="1" customWidth="1"/>
    <col min="6159" max="6400" width="9.140625" style="18"/>
    <col min="6401" max="6401" width="14.42578125" style="18" customWidth="1"/>
    <col min="6402" max="6402" width="14" style="18" bestFit="1" customWidth="1"/>
    <col min="6403" max="6403" width="12.85546875" style="18" bestFit="1" customWidth="1"/>
    <col min="6404" max="6404" width="14" style="18" bestFit="1" customWidth="1"/>
    <col min="6405" max="6406" width="12.85546875" style="18" bestFit="1" customWidth="1"/>
    <col min="6407" max="6407" width="14" style="18" bestFit="1" customWidth="1"/>
    <col min="6408" max="6409" width="12.85546875" style="18" bestFit="1" customWidth="1"/>
    <col min="6410" max="6410" width="14" style="18" bestFit="1" customWidth="1"/>
    <col min="6411" max="6412" width="12.85546875" style="18" bestFit="1" customWidth="1"/>
    <col min="6413" max="6413" width="14" style="18" bestFit="1" customWidth="1"/>
    <col min="6414" max="6414" width="14.42578125" style="18" bestFit="1" customWidth="1"/>
    <col min="6415" max="6656" width="9.140625" style="18"/>
    <col min="6657" max="6657" width="14.42578125" style="18" customWidth="1"/>
    <col min="6658" max="6658" width="14" style="18" bestFit="1" customWidth="1"/>
    <col min="6659" max="6659" width="12.85546875" style="18" bestFit="1" customWidth="1"/>
    <col min="6660" max="6660" width="14" style="18" bestFit="1" customWidth="1"/>
    <col min="6661" max="6662" width="12.85546875" style="18" bestFit="1" customWidth="1"/>
    <col min="6663" max="6663" width="14" style="18" bestFit="1" customWidth="1"/>
    <col min="6664" max="6665" width="12.85546875" style="18" bestFit="1" customWidth="1"/>
    <col min="6666" max="6666" width="14" style="18" bestFit="1" customWidth="1"/>
    <col min="6667" max="6668" width="12.85546875" style="18" bestFit="1" customWidth="1"/>
    <col min="6669" max="6669" width="14" style="18" bestFit="1" customWidth="1"/>
    <col min="6670" max="6670" width="14.42578125" style="18" bestFit="1" customWidth="1"/>
    <col min="6671" max="6912" width="9.140625" style="18"/>
    <col min="6913" max="6913" width="14.42578125" style="18" customWidth="1"/>
    <col min="6914" max="6914" width="14" style="18" bestFit="1" customWidth="1"/>
    <col min="6915" max="6915" width="12.85546875" style="18" bestFit="1" customWidth="1"/>
    <col min="6916" max="6916" width="14" style="18" bestFit="1" customWidth="1"/>
    <col min="6917" max="6918" width="12.85546875" style="18" bestFit="1" customWidth="1"/>
    <col min="6919" max="6919" width="14" style="18" bestFit="1" customWidth="1"/>
    <col min="6920" max="6921" width="12.85546875" style="18" bestFit="1" customWidth="1"/>
    <col min="6922" max="6922" width="14" style="18" bestFit="1" customWidth="1"/>
    <col min="6923" max="6924" width="12.85546875" style="18" bestFit="1" customWidth="1"/>
    <col min="6925" max="6925" width="14" style="18" bestFit="1" customWidth="1"/>
    <col min="6926" max="6926" width="14.42578125" style="18" bestFit="1" customWidth="1"/>
    <col min="6927" max="7168" width="9.140625" style="18"/>
    <col min="7169" max="7169" width="14.42578125" style="18" customWidth="1"/>
    <col min="7170" max="7170" width="14" style="18" bestFit="1" customWidth="1"/>
    <col min="7171" max="7171" width="12.85546875" style="18" bestFit="1" customWidth="1"/>
    <col min="7172" max="7172" width="14" style="18" bestFit="1" customWidth="1"/>
    <col min="7173" max="7174" width="12.85546875" style="18" bestFit="1" customWidth="1"/>
    <col min="7175" max="7175" width="14" style="18" bestFit="1" customWidth="1"/>
    <col min="7176" max="7177" width="12.85546875" style="18" bestFit="1" customWidth="1"/>
    <col min="7178" max="7178" width="14" style="18" bestFit="1" customWidth="1"/>
    <col min="7179" max="7180" width="12.85546875" style="18" bestFit="1" customWidth="1"/>
    <col min="7181" max="7181" width="14" style="18" bestFit="1" customWidth="1"/>
    <col min="7182" max="7182" width="14.42578125" style="18" bestFit="1" customWidth="1"/>
    <col min="7183" max="7424" width="9.140625" style="18"/>
    <col min="7425" max="7425" width="14.42578125" style="18" customWidth="1"/>
    <col min="7426" max="7426" width="14" style="18" bestFit="1" customWidth="1"/>
    <col min="7427" max="7427" width="12.85546875" style="18" bestFit="1" customWidth="1"/>
    <col min="7428" max="7428" width="14" style="18" bestFit="1" customWidth="1"/>
    <col min="7429" max="7430" width="12.85546875" style="18" bestFit="1" customWidth="1"/>
    <col min="7431" max="7431" width="14" style="18" bestFit="1" customWidth="1"/>
    <col min="7432" max="7433" width="12.85546875" style="18" bestFit="1" customWidth="1"/>
    <col min="7434" max="7434" width="14" style="18" bestFit="1" customWidth="1"/>
    <col min="7435" max="7436" width="12.85546875" style="18" bestFit="1" customWidth="1"/>
    <col min="7437" max="7437" width="14" style="18" bestFit="1" customWidth="1"/>
    <col min="7438" max="7438" width="14.42578125" style="18" bestFit="1" customWidth="1"/>
    <col min="7439" max="7680" width="9.140625" style="18"/>
    <col min="7681" max="7681" width="14.42578125" style="18" customWidth="1"/>
    <col min="7682" max="7682" width="14" style="18" bestFit="1" customWidth="1"/>
    <col min="7683" max="7683" width="12.85546875" style="18" bestFit="1" customWidth="1"/>
    <col min="7684" max="7684" width="14" style="18" bestFit="1" customWidth="1"/>
    <col min="7685" max="7686" width="12.85546875" style="18" bestFit="1" customWidth="1"/>
    <col min="7687" max="7687" width="14" style="18" bestFit="1" customWidth="1"/>
    <col min="7688" max="7689" width="12.85546875" style="18" bestFit="1" customWidth="1"/>
    <col min="7690" max="7690" width="14" style="18" bestFit="1" customWidth="1"/>
    <col min="7691" max="7692" width="12.85546875" style="18" bestFit="1" customWidth="1"/>
    <col min="7693" max="7693" width="14" style="18" bestFit="1" customWidth="1"/>
    <col min="7694" max="7694" width="14.42578125" style="18" bestFit="1" customWidth="1"/>
    <col min="7695" max="7936" width="9.140625" style="18"/>
    <col min="7937" max="7937" width="14.42578125" style="18" customWidth="1"/>
    <col min="7938" max="7938" width="14" style="18" bestFit="1" customWidth="1"/>
    <col min="7939" max="7939" width="12.85546875" style="18" bestFit="1" customWidth="1"/>
    <col min="7940" max="7940" width="14" style="18" bestFit="1" customWidth="1"/>
    <col min="7941" max="7942" width="12.85546875" style="18" bestFit="1" customWidth="1"/>
    <col min="7943" max="7943" width="14" style="18" bestFit="1" customWidth="1"/>
    <col min="7944" max="7945" width="12.85546875" style="18" bestFit="1" customWidth="1"/>
    <col min="7946" max="7946" width="14" style="18" bestFit="1" customWidth="1"/>
    <col min="7947" max="7948" width="12.85546875" style="18" bestFit="1" customWidth="1"/>
    <col min="7949" max="7949" width="14" style="18" bestFit="1" customWidth="1"/>
    <col min="7950" max="7950" width="14.42578125" style="18" bestFit="1" customWidth="1"/>
    <col min="7951" max="8192" width="9.140625" style="18"/>
    <col min="8193" max="8193" width="14.42578125" style="18" customWidth="1"/>
    <col min="8194" max="8194" width="14" style="18" bestFit="1" customWidth="1"/>
    <col min="8195" max="8195" width="12.85546875" style="18" bestFit="1" customWidth="1"/>
    <col min="8196" max="8196" width="14" style="18" bestFit="1" customWidth="1"/>
    <col min="8197" max="8198" width="12.85546875" style="18" bestFit="1" customWidth="1"/>
    <col min="8199" max="8199" width="14" style="18" bestFit="1" customWidth="1"/>
    <col min="8200" max="8201" width="12.85546875" style="18" bestFit="1" customWidth="1"/>
    <col min="8202" max="8202" width="14" style="18" bestFit="1" customWidth="1"/>
    <col min="8203" max="8204" width="12.85546875" style="18" bestFit="1" customWidth="1"/>
    <col min="8205" max="8205" width="14" style="18" bestFit="1" customWidth="1"/>
    <col min="8206" max="8206" width="14.42578125" style="18" bestFit="1" customWidth="1"/>
    <col min="8207" max="8448" width="9.140625" style="18"/>
    <col min="8449" max="8449" width="14.42578125" style="18" customWidth="1"/>
    <col min="8450" max="8450" width="14" style="18" bestFit="1" customWidth="1"/>
    <col min="8451" max="8451" width="12.85546875" style="18" bestFit="1" customWidth="1"/>
    <col min="8452" max="8452" width="14" style="18" bestFit="1" customWidth="1"/>
    <col min="8453" max="8454" width="12.85546875" style="18" bestFit="1" customWidth="1"/>
    <col min="8455" max="8455" width="14" style="18" bestFit="1" customWidth="1"/>
    <col min="8456" max="8457" width="12.85546875" style="18" bestFit="1" customWidth="1"/>
    <col min="8458" max="8458" width="14" style="18" bestFit="1" customWidth="1"/>
    <col min="8459" max="8460" width="12.85546875" style="18" bestFit="1" customWidth="1"/>
    <col min="8461" max="8461" width="14" style="18" bestFit="1" customWidth="1"/>
    <col min="8462" max="8462" width="14.42578125" style="18" bestFit="1" customWidth="1"/>
    <col min="8463" max="8704" width="9.140625" style="18"/>
    <col min="8705" max="8705" width="14.42578125" style="18" customWidth="1"/>
    <col min="8706" max="8706" width="14" style="18" bestFit="1" customWidth="1"/>
    <col min="8707" max="8707" width="12.85546875" style="18" bestFit="1" customWidth="1"/>
    <col min="8708" max="8708" width="14" style="18" bestFit="1" customWidth="1"/>
    <col min="8709" max="8710" width="12.85546875" style="18" bestFit="1" customWidth="1"/>
    <col min="8711" max="8711" width="14" style="18" bestFit="1" customWidth="1"/>
    <col min="8712" max="8713" width="12.85546875" style="18" bestFit="1" customWidth="1"/>
    <col min="8714" max="8714" width="14" style="18" bestFit="1" customWidth="1"/>
    <col min="8715" max="8716" width="12.85546875" style="18" bestFit="1" customWidth="1"/>
    <col min="8717" max="8717" width="14" style="18" bestFit="1" customWidth="1"/>
    <col min="8718" max="8718" width="14.42578125" style="18" bestFit="1" customWidth="1"/>
    <col min="8719" max="8960" width="9.140625" style="18"/>
    <col min="8961" max="8961" width="14.42578125" style="18" customWidth="1"/>
    <col min="8962" max="8962" width="14" style="18" bestFit="1" customWidth="1"/>
    <col min="8963" max="8963" width="12.85546875" style="18" bestFit="1" customWidth="1"/>
    <col min="8964" max="8964" width="14" style="18" bestFit="1" customWidth="1"/>
    <col min="8965" max="8966" width="12.85546875" style="18" bestFit="1" customWidth="1"/>
    <col min="8967" max="8967" width="14" style="18" bestFit="1" customWidth="1"/>
    <col min="8968" max="8969" width="12.85546875" style="18" bestFit="1" customWidth="1"/>
    <col min="8970" max="8970" width="14" style="18" bestFit="1" customWidth="1"/>
    <col min="8971" max="8972" width="12.85546875" style="18" bestFit="1" customWidth="1"/>
    <col min="8973" max="8973" width="14" style="18" bestFit="1" customWidth="1"/>
    <col min="8974" max="8974" width="14.42578125" style="18" bestFit="1" customWidth="1"/>
    <col min="8975" max="9216" width="9.140625" style="18"/>
    <col min="9217" max="9217" width="14.42578125" style="18" customWidth="1"/>
    <col min="9218" max="9218" width="14" style="18" bestFit="1" customWidth="1"/>
    <col min="9219" max="9219" width="12.85546875" style="18" bestFit="1" customWidth="1"/>
    <col min="9220" max="9220" width="14" style="18" bestFit="1" customWidth="1"/>
    <col min="9221" max="9222" width="12.85546875" style="18" bestFit="1" customWidth="1"/>
    <col min="9223" max="9223" width="14" style="18" bestFit="1" customWidth="1"/>
    <col min="9224" max="9225" width="12.85546875" style="18" bestFit="1" customWidth="1"/>
    <col min="9226" max="9226" width="14" style="18" bestFit="1" customWidth="1"/>
    <col min="9227" max="9228" width="12.85546875" style="18" bestFit="1" customWidth="1"/>
    <col min="9229" max="9229" width="14" style="18" bestFit="1" customWidth="1"/>
    <col min="9230" max="9230" width="14.42578125" style="18" bestFit="1" customWidth="1"/>
    <col min="9231" max="9472" width="9.140625" style="18"/>
    <col min="9473" max="9473" width="14.42578125" style="18" customWidth="1"/>
    <col min="9474" max="9474" width="14" style="18" bestFit="1" customWidth="1"/>
    <col min="9475" max="9475" width="12.85546875" style="18" bestFit="1" customWidth="1"/>
    <col min="9476" max="9476" width="14" style="18" bestFit="1" customWidth="1"/>
    <col min="9477" max="9478" width="12.85546875" style="18" bestFit="1" customWidth="1"/>
    <col min="9479" max="9479" width="14" style="18" bestFit="1" customWidth="1"/>
    <col min="9480" max="9481" width="12.85546875" style="18" bestFit="1" customWidth="1"/>
    <col min="9482" max="9482" width="14" style="18" bestFit="1" customWidth="1"/>
    <col min="9483" max="9484" width="12.85546875" style="18" bestFit="1" customWidth="1"/>
    <col min="9485" max="9485" width="14" style="18" bestFit="1" customWidth="1"/>
    <col min="9486" max="9486" width="14.42578125" style="18" bestFit="1" customWidth="1"/>
    <col min="9487" max="9728" width="9.140625" style="18"/>
    <col min="9729" max="9729" width="14.42578125" style="18" customWidth="1"/>
    <col min="9730" max="9730" width="14" style="18" bestFit="1" customWidth="1"/>
    <col min="9731" max="9731" width="12.85546875" style="18" bestFit="1" customWidth="1"/>
    <col min="9732" max="9732" width="14" style="18" bestFit="1" customWidth="1"/>
    <col min="9733" max="9734" width="12.85546875" style="18" bestFit="1" customWidth="1"/>
    <col min="9735" max="9735" width="14" style="18" bestFit="1" customWidth="1"/>
    <col min="9736" max="9737" width="12.85546875" style="18" bestFit="1" customWidth="1"/>
    <col min="9738" max="9738" width="14" style="18" bestFit="1" customWidth="1"/>
    <col min="9739" max="9740" width="12.85546875" style="18" bestFit="1" customWidth="1"/>
    <col min="9741" max="9741" width="14" style="18" bestFit="1" customWidth="1"/>
    <col min="9742" max="9742" width="14.42578125" style="18" bestFit="1" customWidth="1"/>
    <col min="9743" max="9984" width="9.140625" style="18"/>
    <col min="9985" max="9985" width="14.42578125" style="18" customWidth="1"/>
    <col min="9986" max="9986" width="14" style="18" bestFit="1" customWidth="1"/>
    <col min="9987" max="9987" width="12.85546875" style="18" bestFit="1" customWidth="1"/>
    <col min="9988" max="9988" width="14" style="18" bestFit="1" customWidth="1"/>
    <col min="9989" max="9990" width="12.85546875" style="18" bestFit="1" customWidth="1"/>
    <col min="9991" max="9991" width="14" style="18" bestFit="1" customWidth="1"/>
    <col min="9992" max="9993" width="12.85546875" style="18" bestFit="1" customWidth="1"/>
    <col min="9994" max="9994" width="14" style="18" bestFit="1" customWidth="1"/>
    <col min="9995" max="9996" width="12.85546875" style="18" bestFit="1" customWidth="1"/>
    <col min="9997" max="9997" width="14" style="18" bestFit="1" customWidth="1"/>
    <col min="9998" max="9998" width="14.42578125" style="18" bestFit="1" customWidth="1"/>
    <col min="9999" max="10240" width="9.140625" style="18"/>
    <col min="10241" max="10241" width="14.42578125" style="18" customWidth="1"/>
    <col min="10242" max="10242" width="14" style="18" bestFit="1" customWidth="1"/>
    <col min="10243" max="10243" width="12.85546875" style="18" bestFit="1" customWidth="1"/>
    <col min="10244" max="10244" width="14" style="18" bestFit="1" customWidth="1"/>
    <col min="10245" max="10246" width="12.85546875" style="18" bestFit="1" customWidth="1"/>
    <col min="10247" max="10247" width="14" style="18" bestFit="1" customWidth="1"/>
    <col min="10248" max="10249" width="12.85546875" style="18" bestFit="1" customWidth="1"/>
    <col min="10250" max="10250" width="14" style="18" bestFit="1" customWidth="1"/>
    <col min="10251" max="10252" width="12.85546875" style="18" bestFit="1" customWidth="1"/>
    <col min="10253" max="10253" width="14" style="18" bestFit="1" customWidth="1"/>
    <col min="10254" max="10254" width="14.42578125" style="18" bestFit="1" customWidth="1"/>
    <col min="10255" max="10496" width="9.140625" style="18"/>
    <col min="10497" max="10497" width="14.42578125" style="18" customWidth="1"/>
    <col min="10498" max="10498" width="14" style="18" bestFit="1" customWidth="1"/>
    <col min="10499" max="10499" width="12.85546875" style="18" bestFit="1" customWidth="1"/>
    <col min="10500" max="10500" width="14" style="18" bestFit="1" customWidth="1"/>
    <col min="10501" max="10502" width="12.85546875" style="18" bestFit="1" customWidth="1"/>
    <col min="10503" max="10503" width="14" style="18" bestFit="1" customWidth="1"/>
    <col min="10504" max="10505" width="12.85546875" style="18" bestFit="1" customWidth="1"/>
    <col min="10506" max="10506" width="14" style="18" bestFit="1" customWidth="1"/>
    <col min="10507" max="10508" width="12.85546875" style="18" bestFit="1" customWidth="1"/>
    <col min="10509" max="10509" width="14" style="18" bestFit="1" customWidth="1"/>
    <col min="10510" max="10510" width="14.42578125" style="18" bestFit="1" customWidth="1"/>
    <col min="10511" max="10752" width="9.140625" style="18"/>
    <col min="10753" max="10753" width="14.42578125" style="18" customWidth="1"/>
    <col min="10754" max="10754" width="14" style="18" bestFit="1" customWidth="1"/>
    <col min="10755" max="10755" width="12.85546875" style="18" bestFit="1" customWidth="1"/>
    <col min="10756" max="10756" width="14" style="18" bestFit="1" customWidth="1"/>
    <col min="10757" max="10758" width="12.85546875" style="18" bestFit="1" customWidth="1"/>
    <col min="10759" max="10759" width="14" style="18" bestFit="1" customWidth="1"/>
    <col min="10760" max="10761" width="12.85546875" style="18" bestFit="1" customWidth="1"/>
    <col min="10762" max="10762" width="14" style="18" bestFit="1" customWidth="1"/>
    <col min="10763" max="10764" width="12.85546875" style="18" bestFit="1" customWidth="1"/>
    <col min="10765" max="10765" width="14" style="18" bestFit="1" customWidth="1"/>
    <col min="10766" max="10766" width="14.42578125" style="18" bestFit="1" customWidth="1"/>
    <col min="10767" max="11008" width="9.140625" style="18"/>
    <col min="11009" max="11009" width="14.42578125" style="18" customWidth="1"/>
    <col min="11010" max="11010" width="14" style="18" bestFit="1" customWidth="1"/>
    <col min="11011" max="11011" width="12.85546875" style="18" bestFit="1" customWidth="1"/>
    <col min="11012" max="11012" width="14" style="18" bestFit="1" customWidth="1"/>
    <col min="11013" max="11014" width="12.85546875" style="18" bestFit="1" customWidth="1"/>
    <col min="11015" max="11015" width="14" style="18" bestFit="1" customWidth="1"/>
    <col min="11016" max="11017" width="12.85546875" style="18" bestFit="1" customWidth="1"/>
    <col min="11018" max="11018" width="14" style="18" bestFit="1" customWidth="1"/>
    <col min="11019" max="11020" width="12.85546875" style="18" bestFit="1" customWidth="1"/>
    <col min="11021" max="11021" width="14" style="18" bestFit="1" customWidth="1"/>
    <col min="11022" max="11022" width="14.42578125" style="18" bestFit="1" customWidth="1"/>
    <col min="11023" max="11264" width="9.140625" style="18"/>
    <col min="11265" max="11265" width="14.42578125" style="18" customWidth="1"/>
    <col min="11266" max="11266" width="14" style="18" bestFit="1" customWidth="1"/>
    <col min="11267" max="11267" width="12.85546875" style="18" bestFit="1" customWidth="1"/>
    <col min="11268" max="11268" width="14" style="18" bestFit="1" customWidth="1"/>
    <col min="11269" max="11270" width="12.85546875" style="18" bestFit="1" customWidth="1"/>
    <col min="11271" max="11271" width="14" style="18" bestFit="1" customWidth="1"/>
    <col min="11272" max="11273" width="12.85546875" style="18" bestFit="1" customWidth="1"/>
    <col min="11274" max="11274" width="14" style="18" bestFit="1" customWidth="1"/>
    <col min="11275" max="11276" width="12.85546875" style="18" bestFit="1" customWidth="1"/>
    <col min="11277" max="11277" width="14" style="18" bestFit="1" customWidth="1"/>
    <col min="11278" max="11278" width="14.42578125" style="18" bestFit="1" customWidth="1"/>
    <col min="11279" max="11520" width="9.140625" style="18"/>
    <col min="11521" max="11521" width="14.42578125" style="18" customWidth="1"/>
    <col min="11522" max="11522" width="14" style="18" bestFit="1" customWidth="1"/>
    <col min="11523" max="11523" width="12.85546875" style="18" bestFit="1" customWidth="1"/>
    <col min="11524" max="11524" width="14" style="18" bestFit="1" customWidth="1"/>
    <col min="11525" max="11526" width="12.85546875" style="18" bestFit="1" customWidth="1"/>
    <col min="11527" max="11527" width="14" style="18" bestFit="1" customWidth="1"/>
    <col min="11528" max="11529" width="12.85546875" style="18" bestFit="1" customWidth="1"/>
    <col min="11530" max="11530" width="14" style="18" bestFit="1" customWidth="1"/>
    <col min="11531" max="11532" width="12.85546875" style="18" bestFit="1" customWidth="1"/>
    <col min="11533" max="11533" width="14" style="18" bestFit="1" customWidth="1"/>
    <col min="11534" max="11534" width="14.42578125" style="18" bestFit="1" customWidth="1"/>
    <col min="11535" max="11776" width="9.140625" style="18"/>
    <col min="11777" max="11777" width="14.42578125" style="18" customWidth="1"/>
    <col min="11778" max="11778" width="14" style="18" bestFit="1" customWidth="1"/>
    <col min="11779" max="11779" width="12.85546875" style="18" bestFit="1" customWidth="1"/>
    <col min="11780" max="11780" width="14" style="18" bestFit="1" customWidth="1"/>
    <col min="11781" max="11782" width="12.85546875" style="18" bestFit="1" customWidth="1"/>
    <col min="11783" max="11783" width="14" style="18" bestFit="1" customWidth="1"/>
    <col min="11784" max="11785" width="12.85546875" style="18" bestFit="1" customWidth="1"/>
    <col min="11786" max="11786" width="14" style="18" bestFit="1" customWidth="1"/>
    <col min="11787" max="11788" width="12.85546875" style="18" bestFit="1" customWidth="1"/>
    <col min="11789" max="11789" width="14" style="18" bestFit="1" customWidth="1"/>
    <col min="11790" max="11790" width="14.42578125" style="18" bestFit="1" customWidth="1"/>
    <col min="11791" max="12032" width="9.140625" style="18"/>
    <col min="12033" max="12033" width="14.42578125" style="18" customWidth="1"/>
    <col min="12034" max="12034" width="14" style="18" bestFit="1" customWidth="1"/>
    <col min="12035" max="12035" width="12.85546875" style="18" bestFit="1" customWidth="1"/>
    <col min="12036" max="12036" width="14" style="18" bestFit="1" customWidth="1"/>
    <col min="12037" max="12038" width="12.85546875" style="18" bestFit="1" customWidth="1"/>
    <col min="12039" max="12039" width="14" style="18" bestFit="1" customWidth="1"/>
    <col min="12040" max="12041" width="12.85546875" style="18" bestFit="1" customWidth="1"/>
    <col min="12042" max="12042" width="14" style="18" bestFit="1" customWidth="1"/>
    <col min="12043" max="12044" width="12.85546875" style="18" bestFit="1" customWidth="1"/>
    <col min="12045" max="12045" width="14" style="18" bestFit="1" customWidth="1"/>
    <col min="12046" max="12046" width="14.42578125" style="18" bestFit="1" customWidth="1"/>
    <col min="12047" max="12288" width="9.140625" style="18"/>
    <col min="12289" max="12289" width="14.42578125" style="18" customWidth="1"/>
    <col min="12290" max="12290" width="14" style="18" bestFit="1" customWidth="1"/>
    <col min="12291" max="12291" width="12.85546875" style="18" bestFit="1" customWidth="1"/>
    <col min="12292" max="12292" width="14" style="18" bestFit="1" customWidth="1"/>
    <col min="12293" max="12294" width="12.85546875" style="18" bestFit="1" customWidth="1"/>
    <col min="12295" max="12295" width="14" style="18" bestFit="1" customWidth="1"/>
    <col min="12296" max="12297" width="12.85546875" style="18" bestFit="1" customWidth="1"/>
    <col min="12298" max="12298" width="14" style="18" bestFit="1" customWidth="1"/>
    <col min="12299" max="12300" width="12.85546875" style="18" bestFit="1" customWidth="1"/>
    <col min="12301" max="12301" width="14" style="18" bestFit="1" customWidth="1"/>
    <col min="12302" max="12302" width="14.42578125" style="18" bestFit="1" customWidth="1"/>
    <col min="12303" max="12544" width="9.140625" style="18"/>
    <col min="12545" max="12545" width="14.42578125" style="18" customWidth="1"/>
    <col min="12546" max="12546" width="14" style="18" bestFit="1" customWidth="1"/>
    <col min="12547" max="12547" width="12.85546875" style="18" bestFit="1" customWidth="1"/>
    <col min="12548" max="12548" width="14" style="18" bestFit="1" customWidth="1"/>
    <col min="12549" max="12550" width="12.85546875" style="18" bestFit="1" customWidth="1"/>
    <col min="12551" max="12551" width="14" style="18" bestFit="1" customWidth="1"/>
    <col min="12552" max="12553" width="12.85546875" style="18" bestFit="1" customWidth="1"/>
    <col min="12554" max="12554" width="14" style="18" bestFit="1" customWidth="1"/>
    <col min="12555" max="12556" width="12.85546875" style="18" bestFit="1" customWidth="1"/>
    <col min="12557" max="12557" width="14" style="18" bestFit="1" customWidth="1"/>
    <col min="12558" max="12558" width="14.42578125" style="18" bestFit="1" customWidth="1"/>
    <col min="12559" max="12800" width="9.140625" style="18"/>
    <col min="12801" max="12801" width="14.42578125" style="18" customWidth="1"/>
    <col min="12802" max="12802" width="14" style="18" bestFit="1" customWidth="1"/>
    <col min="12803" max="12803" width="12.85546875" style="18" bestFit="1" customWidth="1"/>
    <col min="12804" max="12804" width="14" style="18" bestFit="1" customWidth="1"/>
    <col min="12805" max="12806" width="12.85546875" style="18" bestFit="1" customWidth="1"/>
    <col min="12807" max="12807" width="14" style="18" bestFit="1" customWidth="1"/>
    <col min="12808" max="12809" width="12.85546875" style="18" bestFit="1" customWidth="1"/>
    <col min="12810" max="12810" width="14" style="18" bestFit="1" customWidth="1"/>
    <col min="12811" max="12812" width="12.85546875" style="18" bestFit="1" customWidth="1"/>
    <col min="12813" max="12813" width="14" style="18" bestFit="1" customWidth="1"/>
    <col min="12814" max="12814" width="14.42578125" style="18" bestFit="1" customWidth="1"/>
    <col min="12815" max="13056" width="9.140625" style="18"/>
    <col min="13057" max="13057" width="14.42578125" style="18" customWidth="1"/>
    <col min="13058" max="13058" width="14" style="18" bestFit="1" customWidth="1"/>
    <col min="13059" max="13059" width="12.85546875" style="18" bestFit="1" customWidth="1"/>
    <col min="13060" max="13060" width="14" style="18" bestFit="1" customWidth="1"/>
    <col min="13061" max="13062" width="12.85546875" style="18" bestFit="1" customWidth="1"/>
    <col min="13063" max="13063" width="14" style="18" bestFit="1" customWidth="1"/>
    <col min="13064" max="13065" width="12.85546875" style="18" bestFit="1" customWidth="1"/>
    <col min="13066" max="13066" width="14" style="18" bestFit="1" customWidth="1"/>
    <col min="13067" max="13068" width="12.85546875" style="18" bestFit="1" customWidth="1"/>
    <col min="13069" max="13069" width="14" style="18" bestFit="1" customWidth="1"/>
    <col min="13070" max="13070" width="14.42578125" style="18" bestFit="1" customWidth="1"/>
    <col min="13071" max="13312" width="9.140625" style="18"/>
    <col min="13313" max="13313" width="14.42578125" style="18" customWidth="1"/>
    <col min="13314" max="13314" width="14" style="18" bestFit="1" customWidth="1"/>
    <col min="13315" max="13315" width="12.85546875" style="18" bestFit="1" customWidth="1"/>
    <col min="13316" max="13316" width="14" style="18" bestFit="1" customWidth="1"/>
    <col min="13317" max="13318" width="12.85546875" style="18" bestFit="1" customWidth="1"/>
    <col min="13319" max="13319" width="14" style="18" bestFit="1" customWidth="1"/>
    <col min="13320" max="13321" width="12.85546875" style="18" bestFit="1" customWidth="1"/>
    <col min="13322" max="13322" width="14" style="18" bestFit="1" customWidth="1"/>
    <col min="13323" max="13324" width="12.85546875" style="18" bestFit="1" customWidth="1"/>
    <col min="13325" max="13325" width="14" style="18" bestFit="1" customWidth="1"/>
    <col min="13326" max="13326" width="14.42578125" style="18" bestFit="1" customWidth="1"/>
    <col min="13327" max="13568" width="9.140625" style="18"/>
    <col min="13569" max="13569" width="14.42578125" style="18" customWidth="1"/>
    <col min="13570" max="13570" width="14" style="18" bestFit="1" customWidth="1"/>
    <col min="13571" max="13571" width="12.85546875" style="18" bestFit="1" customWidth="1"/>
    <col min="13572" max="13572" width="14" style="18" bestFit="1" customWidth="1"/>
    <col min="13573" max="13574" width="12.85546875" style="18" bestFit="1" customWidth="1"/>
    <col min="13575" max="13575" width="14" style="18" bestFit="1" customWidth="1"/>
    <col min="13576" max="13577" width="12.85546875" style="18" bestFit="1" customWidth="1"/>
    <col min="13578" max="13578" width="14" style="18" bestFit="1" customWidth="1"/>
    <col min="13579" max="13580" width="12.85546875" style="18" bestFit="1" customWidth="1"/>
    <col min="13581" max="13581" width="14" style="18" bestFit="1" customWidth="1"/>
    <col min="13582" max="13582" width="14.42578125" style="18" bestFit="1" customWidth="1"/>
    <col min="13583" max="13824" width="9.140625" style="18"/>
    <col min="13825" max="13825" width="14.42578125" style="18" customWidth="1"/>
    <col min="13826" max="13826" width="14" style="18" bestFit="1" customWidth="1"/>
    <col min="13827" max="13827" width="12.85546875" style="18" bestFit="1" customWidth="1"/>
    <col min="13828" max="13828" width="14" style="18" bestFit="1" customWidth="1"/>
    <col min="13829" max="13830" width="12.85546875" style="18" bestFit="1" customWidth="1"/>
    <col min="13831" max="13831" width="14" style="18" bestFit="1" customWidth="1"/>
    <col min="13832" max="13833" width="12.85546875" style="18" bestFit="1" customWidth="1"/>
    <col min="13834" max="13834" width="14" style="18" bestFit="1" customWidth="1"/>
    <col min="13835" max="13836" width="12.85546875" style="18" bestFit="1" customWidth="1"/>
    <col min="13837" max="13837" width="14" style="18" bestFit="1" customWidth="1"/>
    <col min="13838" max="13838" width="14.42578125" style="18" bestFit="1" customWidth="1"/>
    <col min="13839" max="14080" width="9.140625" style="18"/>
    <col min="14081" max="14081" width="14.42578125" style="18" customWidth="1"/>
    <col min="14082" max="14082" width="14" style="18" bestFit="1" customWidth="1"/>
    <col min="14083" max="14083" width="12.85546875" style="18" bestFit="1" customWidth="1"/>
    <col min="14084" max="14084" width="14" style="18" bestFit="1" customWidth="1"/>
    <col min="14085" max="14086" width="12.85546875" style="18" bestFit="1" customWidth="1"/>
    <col min="14087" max="14087" width="14" style="18" bestFit="1" customWidth="1"/>
    <col min="14088" max="14089" width="12.85546875" style="18" bestFit="1" customWidth="1"/>
    <col min="14090" max="14090" width="14" style="18" bestFit="1" customWidth="1"/>
    <col min="14091" max="14092" width="12.85546875" style="18" bestFit="1" customWidth="1"/>
    <col min="14093" max="14093" width="14" style="18" bestFit="1" customWidth="1"/>
    <col min="14094" max="14094" width="14.42578125" style="18" bestFit="1" customWidth="1"/>
    <col min="14095" max="14336" width="9.140625" style="18"/>
    <col min="14337" max="14337" width="14.42578125" style="18" customWidth="1"/>
    <col min="14338" max="14338" width="14" style="18" bestFit="1" customWidth="1"/>
    <col min="14339" max="14339" width="12.85546875" style="18" bestFit="1" customWidth="1"/>
    <col min="14340" max="14340" width="14" style="18" bestFit="1" customWidth="1"/>
    <col min="14341" max="14342" width="12.85546875" style="18" bestFit="1" customWidth="1"/>
    <col min="14343" max="14343" width="14" style="18" bestFit="1" customWidth="1"/>
    <col min="14344" max="14345" width="12.85546875" style="18" bestFit="1" customWidth="1"/>
    <col min="14346" max="14346" width="14" style="18" bestFit="1" customWidth="1"/>
    <col min="14347" max="14348" width="12.85546875" style="18" bestFit="1" customWidth="1"/>
    <col min="14349" max="14349" width="14" style="18" bestFit="1" customWidth="1"/>
    <col min="14350" max="14350" width="14.42578125" style="18" bestFit="1" customWidth="1"/>
    <col min="14351" max="14592" width="9.140625" style="18"/>
    <col min="14593" max="14593" width="14.42578125" style="18" customWidth="1"/>
    <col min="14594" max="14594" width="14" style="18" bestFit="1" customWidth="1"/>
    <col min="14595" max="14595" width="12.85546875" style="18" bestFit="1" customWidth="1"/>
    <col min="14596" max="14596" width="14" style="18" bestFit="1" customWidth="1"/>
    <col min="14597" max="14598" width="12.85546875" style="18" bestFit="1" customWidth="1"/>
    <col min="14599" max="14599" width="14" style="18" bestFit="1" customWidth="1"/>
    <col min="14600" max="14601" width="12.85546875" style="18" bestFit="1" customWidth="1"/>
    <col min="14602" max="14602" width="14" style="18" bestFit="1" customWidth="1"/>
    <col min="14603" max="14604" width="12.85546875" style="18" bestFit="1" customWidth="1"/>
    <col min="14605" max="14605" width="14" style="18" bestFit="1" customWidth="1"/>
    <col min="14606" max="14606" width="14.42578125" style="18" bestFit="1" customWidth="1"/>
    <col min="14607" max="14848" width="9.140625" style="18"/>
    <col min="14849" max="14849" width="14.42578125" style="18" customWidth="1"/>
    <col min="14850" max="14850" width="14" style="18" bestFit="1" customWidth="1"/>
    <col min="14851" max="14851" width="12.85546875" style="18" bestFit="1" customWidth="1"/>
    <col min="14852" max="14852" width="14" style="18" bestFit="1" customWidth="1"/>
    <col min="14853" max="14854" width="12.85546875" style="18" bestFit="1" customWidth="1"/>
    <col min="14855" max="14855" width="14" style="18" bestFit="1" customWidth="1"/>
    <col min="14856" max="14857" width="12.85546875" style="18" bestFit="1" customWidth="1"/>
    <col min="14858" max="14858" width="14" style="18" bestFit="1" customWidth="1"/>
    <col min="14859" max="14860" width="12.85546875" style="18" bestFit="1" customWidth="1"/>
    <col min="14861" max="14861" width="14" style="18" bestFit="1" customWidth="1"/>
    <col min="14862" max="14862" width="14.42578125" style="18" bestFit="1" customWidth="1"/>
    <col min="14863" max="15104" width="9.140625" style="18"/>
    <col min="15105" max="15105" width="14.42578125" style="18" customWidth="1"/>
    <col min="15106" max="15106" width="14" style="18" bestFit="1" customWidth="1"/>
    <col min="15107" max="15107" width="12.85546875" style="18" bestFit="1" customWidth="1"/>
    <col min="15108" max="15108" width="14" style="18" bestFit="1" customWidth="1"/>
    <col min="15109" max="15110" width="12.85546875" style="18" bestFit="1" customWidth="1"/>
    <col min="15111" max="15111" width="14" style="18" bestFit="1" customWidth="1"/>
    <col min="15112" max="15113" width="12.85546875" style="18" bestFit="1" customWidth="1"/>
    <col min="15114" max="15114" width="14" style="18" bestFit="1" customWidth="1"/>
    <col min="15115" max="15116" width="12.85546875" style="18" bestFit="1" customWidth="1"/>
    <col min="15117" max="15117" width="14" style="18" bestFit="1" customWidth="1"/>
    <col min="15118" max="15118" width="14.42578125" style="18" bestFit="1" customWidth="1"/>
    <col min="15119" max="15360" width="9.140625" style="18"/>
    <col min="15361" max="15361" width="14.42578125" style="18" customWidth="1"/>
    <col min="15362" max="15362" width="14" style="18" bestFit="1" customWidth="1"/>
    <col min="15363" max="15363" width="12.85546875" style="18" bestFit="1" customWidth="1"/>
    <col min="15364" max="15364" width="14" style="18" bestFit="1" customWidth="1"/>
    <col min="15365" max="15366" width="12.85546875" style="18" bestFit="1" customWidth="1"/>
    <col min="15367" max="15367" width="14" style="18" bestFit="1" customWidth="1"/>
    <col min="15368" max="15369" width="12.85546875" style="18" bestFit="1" customWidth="1"/>
    <col min="15370" max="15370" width="14" style="18" bestFit="1" customWidth="1"/>
    <col min="15371" max="15372" width="12.85546875" style="18" bestFit="1" customWidth="1"/>
    <col min="15373" max="15373" width="14" style="18" bestFit="1" customWidth="1"/>
    <col min="15374" max="15374" width="14.42578125" style="18" bestFit="1" customWidth="1"/>
    <col min="15375" max="15616" width="9.140625" style="18"/>
    <col min="15617" max="15617" width="14.42578125" style="18" customWidth="1"/>
    <col min="15618" max="15618" width="14" style="18" bestFit="1" customWidth="1"/>
    <col min="15619" max="15619" width="12.85546875" style="18" bestFit="1" customWidth="1"/>
    <col min="15620" max="15620" width="14" style="18" bestFit="1" customWidth="1"/>
    <col min="15621" max="15622" width="12.85546875" style="18" bestFit="1" customWidth="1"/>
    <col min="15623" max="15623" width="14" style="18" bestFit="1" customWidth="1"/>
    <col min="15624" max="15625" width="12.85546875" style="18" bestFit="1" customWidth="1"/>
    <col min="15626" max="15626" width="14" style="18" bestFit="1" customWidth="1"/>
    <col min="15627" max="15628" width="12.85546875" style="18" bestFit="1" customWidth="1"/>
    <col min="15629" max="15629" width="14" style="18" bestFit="1" customWidth="1"/>
    <col min="15630" max="15630" width="14.42578125" style="18" bestFit="1" customWidth="1"/>
    <col min="15631" max="15872" width="9.140625" style="18"/>
    <col min="15873" max="15873" width="14.42578125" style="18" customWidth="1"/>
    <col min="15874" max="15874" width="14" style="18" bestFit="1" customWidth="1"/>
    <col min="15875" max="15875" width="12.85546875" style="18" bestFit="1" customWidth="1"/>
    <col min="15876" max="15876" width="14" style="18" bestFit="1" customWidth="1"/>
    <col min="15877" max="15878" width="12.85546875" style="18" bestFit="1" customWidth="1"/>
    <col min="15879" max="15879" width="14" style="18" bestFit="1" customWidth="1"/>
    <col min="15880" max="15881" width="12.85546875" style="18" bestFit="1" customWidth="1"/>
    <col min="15882" max="15882" width="14" style="18" bestFit="1" customWidth="1"/>
    <col min="15883" max="15884" width="12.85546875" style="18" bestFit="1" customWidth="1"/>
    <col min="15885" max="15885" width="14" style="18" bestFit="1" customWidth="1"/>
    <col min="15886" max="15886" width="14.42578125" style="18" bestFit="1" customWidth="1"/>
    <col min="15887" max="16128" width="9.140625" style="18"/>
    <col min="16129" max="16129" width="14.42578125" style="18" customWidth="1"/>
    <col min="16130" max="16130" width="14" style="18" bestFit="1" customWidth="1"/>
    <col min="16131" max="16131" width="12.85546875" style="18" bestFit="1" customWidth="1"/>
    <col min="16132" max="16132" width="14" style="18" bestFit="1" customWidth="1"/>
    <col min="16133" max="16134" width="12.85546875" style="18" bestFit="1" customWidth="1"/>
    <col min="16135" max="16135" width="14" style="18" bestFit="1" customWidth="1"/>
    <col min="16136" max="16137" width="12.85546875" style="18" bestFit="1" customWidth="1"/>
    <col min="16138" max="16138" width="14" style="18" bestFit="1" customWidth="1"/>
    <col min="16139" max="16140" width="12.85546875" style="18" bestFit="1" customWidth="1"/>
    <col min="16141" max="16141" width="14" style="18" bestFit="1" customWidth="1"/>
    <col min="16142" max="16142" width="14.42578125" style="18" bestFit="1" customWidth="1"/>
    <col min="16143" max="16384" width="9.140625" style="18"/>
  </cols>
  <sheetData>
    <row r="2" spans="1:14" s="18" customFormat="1" x14ac:dyDescent="0.2">
      <c r="A2" s="17" t="s">
        <v>259</v>
      </c>
    </row>
    <row r="4" spans="1:14" s="19" customFormat="1" x14ac:dyDescent="0.2">
      <c r="A4" s="19" t="s">
        <v>2</v>
      </c>
      <c r="B4" s="19" t="s">
        <v>27</v>
      </c>
      <c r="C4" s="19" t="s">
        <v>28</v>
      </c>
      <c r="D4" s="19" t="s">
        <v>29</v>
      </c>
      <c r="E4" s="19" t="s">
        <v>30</v>
      </c>
      <c r="F4" s="19" t="s">
        <v>31</v>
      </c>
      <c r="G4" s="19" t="s">
        <v>32</v>
      </c>
      <c r="H4" s="19" t="s">
        <v>33</v>
      </c>
      <c r="I4" s="19" t="s">
        <v>34</v>
      </c>
      <c r="J4" s="19" t="s">
        <v>35</v>
      </c>
      <c r="K4" s="19" t="s">
        <v>36</v>
      </c>
      <c r="L4" s="19" t="s">
        <v>37</v>
      </c>
      <c r="M4" s="19" t="s">
        <v>38</v>
      </c>
      <c r="N4" s="19" t="s">
        <v>39</v>
      </c>
    </row>
    <row r="5" spans="1:14" s="18" customFormat="1" x14ac:dyDescent="0.2">
      <c r="B5" s="20"/>
    </row>
    <row r="6" spans="1:14" s="18" customFormat="1" x14ac:dyDescent="0.2">
      <c r="A6" s="18" t="s">
        <v>10</v>
      </c>
      <c r="B6" s="5">
        <v>0</v>
      </c>
      <c r="C6" s="5">
        <v>0</v>
      </c>
      <c r="D6" s="20">
        <v>175553.95</v>
      </c>
      <c r="E6" s="5">
        <v>0</v>
      </c>
      <c r="F6" s="5">
        <v>0</v>
      </c>
      <c r="G6" s="5">
        <v>180078.25</v>
      </c>
      <c r="H6" s="5">
        <v>0</v>
      </c>
      <c r="I6" s="5"/>
      <c r="J6" s="5">
        <v>146924.79999999999</v>
      </c>
      <c r="K6" s="5">
        <v>0</v>
      </c>
      <c r="L6" s="5"/>
      <c r="M6" s="5"/>
      <c r="N6" s="20">
        <f>SUM(B6:M6)</f>
        <v>502557</v>
      </c>
    </row>
    <row r="7" spans="1:14" s="18" customFormat="1" x14ac:dyDescent="0.2">
      <c r="A7" s="18" t="s">
        <v>11</v>
      </c>
      <c r="B7" s="5">
        <v>0</v>
      </c>
      <c r="C7" s="5">
        <v>0</v>
      </c>
      <c r="D7" s="20">
        <v>54280.6</v>
      </c>
      <c r="E7" s="5">
        <v>0</v>
      </c>
      <c r="F7" s="5">
        <v>0</v>
      </c>
      <c r="G7" s="5">
        <v>52670.75</v>
      </c>
      <c r="H7" s="5">
        <v>0</v>
      </c>
      <c r="I7" s="5"/>
      <c r="J7" s="5">
        <v>43624.9</v>
      </c>
      <c r="K7" s="5">
        <v>0</v>
      </c>
      <c r="L7" s="5"/>
      <c r="M7" s="5"/>
      <c r="N7" s="20">
        <f t="shared" ref="N7:N20" si="0">SUM(B7:M7)</f>
        <v>150576.25</v>
      </c>
    </row>
    <row r="8" spans="1:14" s="18" customFormat="1" x14ac:dyDescent="0.2">
      <c r="A8" s="18" t="s">
        <v>12</v>
      </c>
      <c r="B8" s="5"/>
      <c r="C8" s="5"/>
      <c r="D8" s="20">
        <v>9815737.5899999999</v>
      </c>
      <c r="E8" s="5"/>
      <c r="F8" s="5"/>
      <c r="G8" s="5">
        <v>10503615.76</v>
      </c>
      <c r="H8" s="5">
        <v>0</v>
      </c>
      <c r="I8" s="5"/>
      <c r="J8" s="5">
        <v>9540802.1400000006</v>
      </c>
      <c r="K8" s="5">
        <v>0</v>
      </c>
      <c r="L8" s="5"/>
      <c r="M8" s="5"/>
      <c r="N8" s="20">
        <f t="shared" si="0"/>
        <v>29860155.490000002</v>
      </c>
    </row>
    <row r="9" spans="1:14" s="18" customFormat="1" x14ac:dyDescent="0.2">
      <c r="A9" s="18" t="s">
        <v>13</v>
      </c>
      <c r="B9" s="5">
        <v>0</v>
      </c>
      <c r="C9" s="5">
        <v>0</v>
      </c>
      <c r="D9" s="20">
        <v>417993.95</v>
      </c>
      <c r="E9" s="5">
        <v>0</v>
      </c>
      <c r="F9" s="5">
        <v>0</v>
      </c>
      <c r="G9" s="5">
        <v>390866.3</v>
      </c>
      <c r="H9" s="5">
        <v>0</v>
      </c>
      <c r="I9" s="5"/>
      <c r="J9" s="5">
        <v>323953.3</v>
      </c>
      <c r="K9" s="5">
        <v>0</v>
      </c>
      <c r="L9" s="5"/>
      <c r="M9" s="5"/>
      <c r="N9" s="20">
        <f t="shared" si="0"/>
        <v>1132813.55</v>
      </c>
    </row>
    <row r="10" spans="1:14" s="18" customFormat="1" x14ac:dyDescent="0.2">
      <c r="A10" s="18" t="s">
        <v>14</v>
      </c>
      <c r="B10" s="5">
        <v>42627.75</v>
      </c>
      <c r="C10" s="5">
        <v>57696.65</v>
      </c>
      <c r="D10" s="20">
        <v>34223.75</v>
      </c>
      <c r="E10" s="20">
        <v>36348.949999999997</v>
      </c>
      <c r="F10" s="5">
        <v>44211.199999999997</v>
      </c>
      <c r="G10" s="5">
        <v>48529.8</v>
      </c>
      <c r="H10" s="5">
        <v>33124.85</v>
      </c>
      <c r="I10" s="5"/>
      <c r="J10" s="5">
        <v>60717.25</v>
      </c>
      <c r="K10" s="5">
        <v>31902.2</v>
      </c>
      <c r="L10" s="5"/>
      <c r="M10" s="5"/>
      <c r="N10" s="20">
        <f t="shared" si="0"/>
        <v>389382.39999999997</v>
      </c>
    </row>
    <row r="11" spans="1:14" s="18" customFormat="1" x14ac:dyDescent="0.2">
      <c r="A11" s="18" t="s">
        <v>15</v>
      </c>
      <c r="B11" s="5">
        <v>0</v>
      </c>
      <c r="C11" s="5">
        <v>0</v>
      </c>
      <c r="D11" s="20">
        <v>0</v>
      </c>
      <c r="E11" s="5">
        <v>7368.9</v>
      </c>
      <c r="F11" s="5">
        <v>0</v>
      </c>
      <c r="G11" s="9">
        <v>0</v>
      </c>
      <c r="H11" s="5">
        <v>1291.95</v>
      </c>
      <c r="I11" s="5"/>
      <c r="J11" s="5"/>
      <c r="K11" s="5">
        <v>18004.25</v>
      </c>
      <c r="L11" s="5"/>
      <c r="M11" s="5"/>
      <c r="N11" s="20">
        <f t="shared" si="0"/>
        <v>26665.1</v>
      </c>
    </row>
    <row r="12" spans="1:14" s="18" customFormat="1" x14ac:dyDescent="0.2">
      <c r="A12" s="18" t="s">
        <v>16</v>
      </c>
      <c r="B12" s="5">
        <v>376.2</v>
      </c>
      <c r="C12" s="5">
        <v>1906.3</v>
      </c>
      <c r="D12" s="20">
        <v>375.1</v>
      </c>
      <c r="E12" s="20">
        <v>1243.55</v>
      </c>
      <c r="F12" s="5">
        <v>401.5</v>
      </c>
      <c r="G12" s="9">
        <v>336.6</v>
      </c>
      <c r="H12" s="5">
        <v>93.5</v>
      </c>
      <c r="I12" s="5">
        <v>497.2</v>
      </c>
      <c r="J12" s="5">
        <v>533.5</v>
      </c>
      <c r="K12" s="5">
        <v>1743.5</v>
      </c>
      <c r="L12" s="5"/>
      <c r="M12" s="5"/>
      <c r="N12" s="20">
        <f t="shared" si="0"/>
        <v>7506.95</v>
      </c>
    </row>
    <row r="13" spans="1:14" s="18" customFormat="1" x14ac:dyDescent="0.2">
      <c r="A13" s="18" t="s">
        <v>17</v>
      </c>
      <c r="B13" s="5">
        <v>0</v>
      </c>
      <c r="C13" s="5">
        <v>0</v>
      </c>
      <c r="D13" s="20">
        <v>36703.699999999997</v>
      </c>
      <c r="E13" s="5">
        <v>0</v>
      </c>
      <c r="F13" s="5">
        <v>0</v>
      </c>
      <c r="G13" s="9">
        <v>34400.300000000003</v>
      </c>
      <c r="H13" s="5">
        <v>0</v>
      </c>
      <c r="I13" s="5"/>
      <c r="J13" s="5">
        <v>35237.4</v>
      </c>
      <c r="K13" s="5">
        <v>0</v>
      </c>
      <c r="L13" s="5"/>
      <c r="M13" s="5"/>
      <c r="N13" s="20">
        <f t="shared" si="0"/>
        <v>106341.4</v>
      </c>
    </row>
    <row r="14" spans="1:14" s="18" customFormat="1" x14ac:dyDescent="0.2">
      <c r="A14" s="18" t="s">
        <v>18</v>
      </c>
      <c r="B14" s="5">
        <v>5225</v>
      </c>
      <c r="C14" s="5">
        <v>3686.65</v>
      </c>
      <c r="D14" s="20">
        <v>2138.9499999999998</v>
      </c>
      <c r="E14" s="20">
        <v>2589.9499999999998</v>
      </c>
      <c r="F14" s="5">
        <v>0</v>
      </c>
      <c r="G14" s="9">
        <v>4051.8500000000004</v>
      </c>
      <c r="H14" s="5">
        <v>1898.05</v>
      </c>
      <c r="I14" s="5">
        <v>3131.7</v>
      </c>
      <c r="J14" s="5">
        <v>1331.55</v>
      </c>
      <c r="K14" s="5">
        <v>3735.6</v>
      </c>
      <c r="L14" s="5"/>
      <c r="M14" s="5"/>
      <c r="N14" s="20">
        <f t="shared" si="0"/>
        <v>27789.3</v>
      </c>
    </row>
    <row r="15" spans="1:14" s="18" customFormat="1" x14ac:dyDescent="0.2">
      <c r="A15" s="18" t="s">
        <v>19</v>
      </c>
      <c r="B15" s="5">
        <v>0</v>
      </c>
      <c r="C15" s="5">
        <v>0</v>
      </c>
      <c r="D15" s="20">
        <v>17073.099999999999</v>
      </c>
      <c r="E15" s="5">
        <v>0</v>
      </c>
      <c r="F15" s="5">
        <v>0</v>
      </c>
      <c r="G15" s="9">
        <v>4808.6499999999996</v>
      </c>
      <c r="H15" s="5">
        <v>0</v>
      </c>
      <c r="I15" s="5"/>
      <c r="J15" s="5">
        <v>6338.75</v>
      </c>
      <c r="K15" s="5">
        <v>0</v>
      </c>
      <c r="L15" s="5"/>
      <c r="M15" s="5"/>
      <c r="N15" s="20">
        <f t="shared" si="0"/>
        <v>28220.5</v>
      </c>
    </row>
    <row r="16" spans="1:14" s="18" customFormat="1" x14ac:dyDescent="0.2">
      <c r="A16" s="18" t="s">
        <v>20</v>
      </c>
      <c r="B16" s="5">
        <v>71931.199999999997</v>
      </c>
      <c r="C16" s="5">
        <v>77744.7</v>
      </c>
      <c r="D16" s="20">
        <v>66299.199999999997</v>
      </c>
      <c r="E16" s="20">
        <v>65229.45</v>
      </c>
      <c r="F16" s="5">
        <v>59501.75</v>
      </c>
      <c r="G16" s="9">
        <v>92536.95</v>
      </c>
      <c r="H16" s="5">
        <v>47872</v>
      </c>
      <c r="I16" s="5">
        <v>56877.7</v>
      </c>
      <c r="J16" s="5">
        <v>89196.800000000003</v>
      </c>
      <c r="K16" s="5">
        <v>169574.9</v>
      </c>
      <c r="L16" s="5"/>
      <c r="M16" s="5"/>
      <c r="N16" s="20">
        <f>SUM(B16:M16)</f>
        <v>796764.65</v>
      </c>
    </row>
    <row r="17" spans="1:14" s="18" customFormat="1" x14ac:dyDescent="0.2">
      <c r="A17" s="18" t="s">
        <v>21</v>
      </c>
      <c r="B17" s="5">
        <v>0</v>
      </c>
      <c r="C17" s="5">
        <v>0</v>
      </c>
      <c r="D17" s="20">
        <v>3033.22</v>
      </c>
      <c r="E17" s="5">
        <v>0</v>
      </c>
      <c r="F17" s="5">
        <v>0</v>
      </c>
      <c r="G17" s="9">
        <v>5973</v>
      </c>
      <c r="H17" s="5">
        <v>0</v>
      </c>
      <c r="I17" s="5"/>
      <c r="J17" s="5">
        <v>4185.95</v>
      </c>
      <c r="K17" s="5">
        <v>0</v>
      </c>
      <c r="L17" s="5"/>
      <c r="M17" s="5"/>
      <c r="N17" s="20">
        <f t="shared" si="0"/>
        <v>13192.169999999998</v>
      </c>
    </row>
    <row r="18" spans="1:14" s="18" customFormat="1" x14ac:dyDescent="0.2">
      <c r="A18" s="18" t="s">
        <v>22</v>
      </c>
      <c r="B18" s="5">
        <v>0</v>
      </c>
      <c r="C18" s="5">
        <v>0</v>
      </c>
      <c r="D18" s="20">
        <v>162765.9</v>
      </c>
      <c r="E18" s="5">
        <v>0</v>
      </c>
      <c r="F18" s="5">
        <v>0</v>
      </c>
      <c r="G18" s="9">
        <v>164328.45000000001</v>
      </c>
      <c r="H18" s="5">
        <v>0</v>
      </c>
      <c r="I18" s="5"/>
      <c r="J18" s="5">
        <v>156758.25</v>
      </c>
      <c r="K18" s="5">
        <v>0</v>
      </c>
      <c r="L18" s="5"/>
      <c r="M18" s="5"/>
      <c r="N18" s="20">
        <f t="shared" si="0"/>
        <v>483852.6</v>
      </c>
    </row>
    <row r="19" spans="1:14" s="18" customFormat="1" x14ac:dyDescent="0.2">
      <c r="A19" s="18" t="s">
        <v>23</v>
      </c>
      <c r="B19" s="5">
        <v>0</v>
      </c>
      <c r="C19" s="5">
        <v>0</v>
      </c>
      <c r="D19" s="20">
        <v>9893.94</v>
      </c>
      <c r="E19" s="5">
        <v>0</v>
      </c>
      <c r="F19" s="5">
        <v>0</v>
      </c>
      <c r="G19" s="9">
        <v>9713</v>
      </c>
      <c r="H19" s="5">
        <v>0</v>
      </c>
      <c r="I19" s="5"/>
      <c r="J19" s="5"/>
      <c r="K19" s="5">
        <v>5990.05</v>
      </c>
      <c r="L19" s="5"/>
      <c r="M19" s="5"/>
      <c r="N19" s="20">
        <f t="shared" si="0"/>
        <v>25596.99</v>
      </c>
    </row>
    <row r="20" spans="1:14" s="18" customFormat="1" x14ac:dyDescent="0.2">
      <c r="A20" s="18" t="s">
        <v>24</v>
      </c>
      <c r="B20" s="5">
        <v>0</v>
      </c>
      <c r="C20" s="5">
        <v>0</v>
      </c>
      <c r="D20" s="5">
        <v>0</v>
      </c>
      <c r="E20" s="20">
        <v>248259</v>
      </c>
      <c r="F20" s="5">
        <v>0</v>
      </c>
      <c r="G20" s="9">
        <v>45080.2</v>
      </c>
      <c r="H20" s="5">
        <v>0</v>
      </c>
      <c r="I20" s="5"/>
      <c r="J20" s="5">
        <v>58769.7</v>
      </c>
      <c r="K20" s="5">
        <v>0</v>
      </c>
      <c r="L20" s="5"/>
      <c r="M20" s="5"/>
      <c r="N20" s="20">
        <f t="shared" si="0"/>
        <v>352108.9</v>
      </c>
    </row>
    <row r="21" spans="1:14" s="18" customFormat="1" x14ac:dyDescent="0.2">
      <c r="A21" s="18" t="s">
        <v>25</v>
      </c>
      <c r="B21" s="5">
        <v>591396.30000000005</v>
      </c>
      <c r="C21" s="5">
        <v>761761</v>
      </c>
      <c r="D21" s="20">
        <v>637278.4</v>
      </c>
      <c r="E21" s="20">
        <v>703392.8</v>
      </c>
      <c r="F21" s="5">
        <v>574044.35</v>
      </c>
      <c r="G21" s="9">
        <v>930953.1</v>
      </c>
      <c r="H21" s="5">
        <v>386626.9</v>
      </c>
      <c r="I21" s="5">
        <v>553722.4</v>
      </c>
      <c r="J21" s="5">
        <v>669024.4</v>
      </c>
      <c r="K21" s="5">
        <v>815453.65</v>
      </c>
      <c r="L21" s="5"/>
      <c r="M21" s="5"/>
      <c r="N21" s="20">
        <f>SUM(B21:M21)</f>
        <v>6623653.3000000017</v>
      </c>
    </row>
    <row r="22" spans="1:14" s="18" customFormat="1" x14ac:dyDescent="0.2">
      <c r="A22" s="18" t="s">
        <v>26</v>
      </c>
      <c r="B22" s="1">
        <v>0</v>
      </c>
      <c r="C22" s="5">
        <v>0</v>
      </c>
      <c r="D22" s="20">
        <v>13420.63</v>
      </c>
      <c r="E22" s="5">
        <v>0</v>
      </c>
      <c r="F22" s="5">
        <v>0</v>
      </c>
      <c r="G22" s="45">
        <v>28349.200000000001</v>
      </c>
      <c r="H22" s="5">
        <v>0</v>
      </c>
      <c r="I22" s="5"/>
      <c r="J22" s="5">
        <v>9705.2999999999993</v>
      </c>
      <c r="K22" s="5">
        <v>264</v>
      </c>
      <c r="L22" s="5"/>
      <c r="M22" s="5"/>
      <c r="N22" s="20">
        <f>SUM(B22:M22)</f>
        <v>51739.130000000005</v>
      </c>
    </row>
    <row r="23" spans="1:14" s="18" customForma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 t="s">
        <v>250</v>
      </c>
      <c r="L23" s="20"/>
      <c r="M23" s="20"/>
      <c r="N23" s="20"/>
    </row>
    <row r="24" spans="1:14" s="18" customFormat="1" ht="12.75" thickBot="1" x14ac:dyDescent="0.25">
      <c r="A24" s="18" t="s">
        <v>9</v>
      </c>
      <c r="B24" s="46">
        <f>SUM(B6:B23)</f>
        <v>711556.45000000007</v>
      </c>
      <c r="C24" s="46">
        <f t="shared" ref="C24:M24" si="1">SUM(C6:C23)</f>
        <v>902795.3</v>
      </c>
      <c r="D24" s="46">
        <f t="shared" si="1"/>
        <v>11446771.979999999</v>
      </c>
      <c r="E24" s="46">
        <f t="shared" si="1"/>
        <v>1064432.6000000001</v>
      </c>
      <c r="F24" s="46">
        <f t="shared" si="1"/>
        <v>678158.79999999993</v>
      </c>
      <c r="G24" s="46">
        <f t="shared" si="1"/>
        <v>12496292.159999998</v>
      </c>
      <c r="H24" s="46">
        <f t="shared" si="1"/>
        <v>470907.25</v>
      </c>
      <c r="I24" s="46">
        <f t="shared" si="1"/>
        <v>614229</v>
      </c>
      <c r="J24" s="46">
        <f t="shared" si="1"/>
        <v>11147103.990000002</v>
      </c>
      <c r="K24" s="46">
        <f t="shared" si="1"/>
        <v>1046668.15</v>
      </c>
      <c r="L24" s="46">
        <f t="shared" si="1"/>
        <v>0</v>
      </c>
      <c r="M24" s="46">
        <f t="shared" si="1"/>
        <v>0</v>
      </c>
      <c r="N24" s="46">
        <f>SUM(N6:N22)</f>
        <v>40578915.680000007</v>
      </c>
    </row>
    <row r="25" spans="1:14" s="18" customFormat="1" ht="12.75" thickTop="1" x14ac:dyDescent="0.2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s="18" customFormat="1" x14ac:dyDescent="0.2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39" spans="1:1" s="18" customFormat="1" x14ac:dyDescent="0.2">
      <c r="A39" s="18" t="s">
        <v>251</v>
      </c>
    </row>
  </sheetData>
  <printOptions horizontalCentered="1"/>
  <pageMargins left="0" right="0" top="0.5" bottom="0.5" header="0.5" footer="0.5"/>
  <pageSetup paperSize="5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N39"/>
  <sheetViews>
    <sheetView workbookViewId="0">
      <selection sqref="A1:XFD1048576"/>
    </sheetView>
  </sheetViews>
  <sheetFormatPr defaultRowHeight="12" x14ac:dyDescent="0.2"/>
  <cols>
    <col min="1" max="1" width="14.140625" style="18" customWidth="1"/>
    <col min="2" max="13" width="15" style="18" bestFit="1" customWidth="1"/>
    <col min="14" max="14" width="16.140625" style="18" bestFit="1" customWidth="1"/>
    <col min="15" max="256" width="9.140625" style="18"/>
    <col min="257" max="257" width="14.140625" style="18" customWidth="1"/>
    <col min="258" max="268" width="14" style="18" bestFit="1" customWidth="1"/>
    <col min="269" max="269" width="13.85546875" style="18" bestFit="1" customWidth="1"/>
    <col min="270" max="270" width="15" style="18" bestFit="1" customWidth="1"/>
    <col min="271" max="512" width="9.140625" style="18"/>
    <col min="513" max="513" width="14.140625" style="18" customWidth="1"/>
    <col min="514" max="524" width="14" style="18" bestFit="1" customWidth="1"/>
    <col min="525" max="525" width="13.85546875" style="18" bestFit="1" customWidth="1"/>
    <col min="526" max="526" width="15" style="18" bestFit="1" customWidth="1"/>
    <col min="527" max="768" width="9.140625" style="18"/>
    <col min="769" max="769" width="14.140625" style="18" customWidth="1"/>
    <col min="770" max="780" width="14" style="18" bestFit="1" customWidth="1"/>
    <col min="781" max="781" width="13.85546875" style="18" bestFit="1" customWidth="1"/>
    <col min="782" max="782" width="15" style="18" bestFit="1" customWidth="1"/>
    <col min="783" max="1024" width="9.140625" style="18"/>
    <col min="1025" max="1025" width="14.140625" style="18" customWidth="1"/>
    <col min="1026" max="1036" width="14" style="18" bestFit="1" customWidth="1"/>
    <col min="1037" max="1037" width="13.85546875" style="18" bestFit="1" customWidth="1"/>
    <col min="1038" max="1038" width="15" style="18" bestFit="1" customWidth="1"/>
    <col min="1039" max="1280" width="9.140625" style="18"/>
    <col min="1281" max="1281" width="14.140625" style="18" customWidth="1"/>
    <col min="1282" max="1292" width="14" style="18" bestFit="1" customWidth="1"/>
    <col min="1293" max="1293" width="13.85546875" style="18" bestFit="1" customWidth="1"/>
    <col min="1294" max="1294" width="15" style="18" bestFit="1" customWidth="1"/>
    <col min="1295" max="1536" width="9.140625" style="18"/>
    <col min="1537" max="1537" width="14.140625" style="18" customWidth="1"/>
    <col min="1538" max="1548" width="14" style="18" bestFit="1" customWidth="1"/>
    <col min="1549" max="1549" width="13.85546875" style="18" bestFit="1" customWidth="1"/>
    <col min="1550" max="1550" width="15" style="18" bestFit="1" customWidth="1"/>
    <col min="1551" max="1792" width="9.140625" style="18"/>
    <col min="1793" max="1793" width="14.140625" style="18" customWidth="1"/>
    <col min="1794" max="1804" width="14" style="18" bestFit="1" customWidth="1"/>
    <col min="1805" max="1805" width="13.85546875" style="18" bestFit="1" customWidth="1"/>
    <col min="1806" max="1806" width="15" style="18" bestFit="1" customWidth="1"/>
    <col min="1807" max="2048" width="9.140625" style="18"/>
    <col min="2049" max="2049" width="14.140625" style="18" customWidth="1"/>
    <col min="2050" max="2060" width="14" style="18" bestFit="1" customWidth="1"/>
    <col min="2061" max="2061" width="13.85546875" style="18" bestFit="1" customWidth="1"/>
    <col min="2062" max="2062" width="15" style="18" bestFit="1" customWidth="1"/>
    <col min="2063" max="2304" width="9.140625" style="18"/>
    <col min="2305" max="2305" width="14.140625" style="18" customWidth="1"/>
    <col min="2306" max="2316" width="14" style="18" bestFit="1" customWidth="1"/>
    <col min="2317" max="2317" width="13.85546875" style="18" bestFit="1" customWidth="1"/>
    <col min="2318" max="2318" width="15" style="18" bestFit="1" customWidth="1"/>
    <col min="2319" max="2560" width="9.140625" style="18"/>
    <col min="2561" max="2561" width="14.140625" style="18" customWidth="1"/>
    <col min="2562" max="2572" width="14" style="18" bestFit="1" customWidth="1"/>
    <col min="2573" max="2573" width="13.85546875" style="18" bestFit="1" customWidth="1"/>
    <col min="2574" max="2574" width="15" style="18" bestFit="1" customWidth="1"/>
    <col min="2575" max="2816" width="9.140625" style="18"/>
    <col min="2817" max="2817" width="14.140625" style="18" customWidth="1"/>
    <col min="2818" max="2828" width="14" style="18" bestFit="1" customWidth="1"/>
    <col min="2829" max="2829" width="13.85546875" style="18" bestFit="1" customWidth="1"/>
    <col min="2830" max="2830" width="15" style="18" bestFit="1" customWidth="1"/>
    <col min="2831" max="3072" width="9.140625" style="18"/>
    <col min="3073" max="3073" width="14.140625" style="18" customWidth="1"/>
    <col min="3074" max="3084" width="14" style="18" bestFit="1" customWidth="1"/>
    <col min="3085" max="3085" width="13.85546875" style="18" bestFit="1" customWidth="1"/>
    <col min="3086" max="3086" width="15" style="18" bestFit="1" customWidth="1"/>
    <col min="3087" max="3328" width="9.140625" style="18"/>
    <col min="3329" max="3329" width="14.140625" style="18" customWidth="1"/>
    <col min="3330" max="3340" width="14" style="18" bestFit="1" customWidth="1"/>
    <col min="3341" max="3341" width="13.85546875" style="18" bestFit="1" customWidth="1"/>
    <col min="3342" max="3342" width="15" style="18" bestFit="1" customWidth="1"/>
    <col min="3343" max="3584" width="9.140625" style="18"/>
    <col min="3585" max="3585" width="14.140625" style="18" customWidth="1"/>
    <col min="3586" max="3596" width="14" style="18" bestFit="1" customWidth="1"/>
    <col min="3597" max="3597" width="13.85546875" style="18" bestFit="1" customWidth="1"/>
    <col min="3598" max="3598" width="15" style="18" bestFit="1" customWidth="1"/>
    <col min="3599" max="3840" width="9.140625" style="18"/>
    <col min="3841" max="3841" width="14.140625" style="18" customWidth="1"/>
    <col min="3842" max="3852" width="14" style="18" bestFit="1" customWidth="1"/>
    <col min="3853" max="3853" width="13.85546875" style="18" bestFit="1" customWidth="1"/>
    <col min="3854" max="3854" width="15" style="18" bestFit="1" customWidth="1"/>
    <col min="3855" max="4096" width="9.140625" style="18"/>
    <col min="4097" max="4097" width="14.140625" style="18" customWidth="1"/>
    <col min="4098" max="4108" width="14" style="18" bestFit="1" customWidth="1"/>
    <col min="4109" max="4109" width="13.85546875" style="18" bestFit="1" customWidth="1"/>
    <col min="4110" max="4110" width="15" style="18" bestFit="1" customWidth="1"/>
    <col min="4111" max="4352" width="9.140625" style="18"/>
    <col min="4353" max="4353" width="14.140625" style="18" customWidth="1"/>
    <col min="4354" max="4364" width="14" style="18" bestFit="1" customWidth="1"/>
    <col min="4365" max="4365" width="13.85546875" style="18" bestFit="1" customWidth="1"/>
    <col min="4366" max="4366" width="15" style="18" bestFit="1" customWidth="1"/>
    <col min="4367" max="4608" width="9.140625" style="18"/>
    <col min="4609" max="4609" width="14.140625" style="18" customWidth="1"/>
    <col min="4610" max="4620" width="14" style="18" bestFit="1" customWidth="1"/>
    <col min="4621" max="4621" width="13.85546875" style="18" bestFit="1" customWidth="1"/>
    <col min="4622" max="4622" width="15" style="18" bestFit="1" customWidth="1"/>
    <col min="4623" max="4864" width="9.140625" style="18"/>
    <col min="4865" max="4865" width="14.140625" style="18" customWidth="1"/>
    <col min="4866" max="4876" width="14" style="18" bestFit="1" customWidth="1"/>
    <col min="4877" max="4877" width="13.85546875" style="18" bestFit="1" customWidth="1"/>
    <col min="4878" max="4878" width="15" style="18" bestFit="1" customWidth="1"/>
    <col min="4879" max="5120" width="9.140625" style="18"/>
    <col min="5121" max="5121" width="14.140625" style="18" customWidth="1"/>
    <col min="5122" max="5132" width="14" style="18" bestFit="1" customWidth="1"/>
    <col min="5133" max="5133" width="13.85546875" style="18" bestFit="1" customWidth="1"/>
    <col min="5134" max="5134" width="15" style="18" bestFit="1" customWidth="1"/>
    <col min="5135" max="5376" width="9.140625" style="18"/>
    <col min="5377" max="5377" width="14.140625" style="18" customWidth="1"/>
    <col min="5378" max="5388" width="14" style="18" bestFit="1" customWidth="1"/>
    <col min="5389" max="5389" width="13.85546875" style="18" bestFit="1" customWidth="1"/>
    <col min="5390" max="5390" width="15" style="18" bestFit="1" customWidth="1"/>
    <col min="5391" max="5632" width="9.140625" style="18"/>
    <col min="5633" max="5633" width="14.140625" style="18" customWidth="1"/>
    <col min="5634" max="5644" width="14" style="18" bestFit="1" customWidth="1"/>
    <col min="5645" max="5645" width="13.85546875" style="18" bestFit="1" customWidth="1"/>
    <col min="5646" max="5646" width="15" style="18" bestFit="1" customWidth="1"/>
    <col min="5647" max="5888" width="9.140625" style="18"/>
    <col min="5889" max="5889" width="14.140625" style="18" customWidth="1"/>
    <col min="5890" max="5900" width="14" style="18" bestFit="1" customWidth="1"/>
    <col min="5901" max="5901" width="13.85546875" style="18" bestFit="1" customWidth="1"/>
    <col min="5902" max="5902" width="15" style="18" bestFit="1" customWidth="1"/>
    <col min="5903" max="6144" width="9.140625" style="18"/>
    <col min="6145" max="6145" width="14.140625" style="18" customWidth="1"/>
    <col min="6146" max="6156" width="14" style="18" bestFit="1" customWidth="1"/>
    <col min="6157" max="6157" width="13.85546875" style="18" bestFit="1" customWidth="1"/>
    <col min="6158" max="6158" width="15" style="18" bestFit="1" customWidth="1"/>
    <col min="6159" max="6400" width="9.140625" style="18"/>
    <col min="6401" max="6401" width="14.140625" style="18" customWidth="1"/>
    <col min="6402" max="6412" width="14" style="18" bestFit="1" customWidth="1"/>
    <col min="6413" max="6413" width="13.85546875" style="18" bestFit="1" customWidth="1"/>
    <col min="6414" max="6414" width="15" style="18" bestFit="1" customWidth="1"/>
    <col min="6415" max="6656" width="9.140625" style="18"/>
    <col min="6657" max="6657" width="14.140625" style="18" customWidth="1"/>
    <col min="6658" max="6668" width="14" style="18" bestFit="1" customWidth="1"/>
    <col min="6669" max="6669" width="13.85546875" style="18" bestFit="1" customWidth="1"/>
    <col min="6670" max="6670" width="15" style="18" bestFit="1" customWidth="1"/>
    <col min="6671" max="6912" width="9.140625" style="18"/>
    <col min="6913" max="6913" width="14.140625" style="18" customWidth="1"/>
    <col min="6914" max="6924" width="14" style="18" bestFit="1" customWidth="1"/>
    <col min="6925" max="6925" width="13.85546875" style="18" bestFit="1" customWidth="1"/>
    <col min="6926" max="6926" width="15" style="18" bestFit="1" customWidth="1"/>
    <col min="6927" max="7168" width="9.140625" style="18"/>
    <col min="7169" max="7169" width="14.140625" style="18" customWidth="1"/>
    <col min="7170" max="7180" width="14" style="18" bestFit="1" customWidth="1"/>
    <col min="7181" max="7181" width="13.85546875" style="18" bestFit="1" customWidth="1"/>
    <col min="7182" max="7182" width="15" style="18" bestFit="1" customWidth="1"/>
    <col min="7183" max="7424" width="9.140625" style="18"/>
    <col min="7425" max="7425" width="14.140625" style="18" customWidth="1"/>
    <col min="7426" max="7436" width="14" style="18" bestFit="1" customWidth="1"/>
    <col min="7437" max="7437" width="13.85546875" style="18" bestFit="1" customWidth="1"/>
    <col min="7438" max="7438" width="15" style="18" bestFit="1" customWidth="1"/>
    <col min="7439" max="7680" width="9.140625" style="18"/>
    <col min="7681" max="7681" width="14.140625" style="18" customWidth="1"/>
    <col min="7682" max="7692" width="14" style="18" bestFit="1" customWidth="1"/>
    <col min="7693" max="7693" width="13.85546875" style="18" bestFit="1" customWidth="1"/>
    <col min="7694" max="7694" width="15" style="18" bestFit="1" customWidth="1"/>
    <col min="7695" max="7936" width="9.140625" style="18"/>
    <col min="7937" max="7937" width="14.140625" style="18" customWidth="1"/>
    <col min="7938" max="7948" width="14" style="18" bestFit="1" customWidth="1"/>
    <col min="7949" max="7949" width="13.85546875" style="18" bestFit="1" customWidth="1"/>
    <col min="7950" max="7950" width="15" style="18" bestFit="1" customWidth="1"/>
    <col min="7951" max="8192" width="9.140625" style="18"/>
    <col min="8193" max="8193" width="14.140625" style="18" customWidth="1"/>
    <col min="8194" max="8204" width="14" style="18" bestFit="1" customWidth="1"/>
    <col min="8205" max="8205" width="13.85546875" style="18" bestFit="1" customWidth="1"/>
    <col min="8206" max="8206" width="15" style="18" bestFit="1" customWidth="1"/>
    <col min="8207" max="8448" width="9.140625" style="18"/>
    <col min="8449" max="8449" width="14.140625" style="18" customWidth="1"/>
    <col min="8450" max="8460" width="14" style="18" bestFit="1" customWidth="1"/>
    <col min="8461" max="8461" width="13.85546875" style="18" bestFit="1" customWidth="1"/>
    <col min="8462" max="8462" width="15" style="18" bestFit="1" customWidth="1"/>
    <col min="8463" max="8704" width="9.140625" style="18"/>
    <col min="8705" max="8705" width="14.140625" style="18" customWidth="1"/>
    <col min="8706" max="8716" width="14" style="18" bestFit="1" customWidth="1"/>
    <col min="8717" max="8717" width="13.85546875" style="18" bestFit="1" customWidth="1"/>
    <col min="8718" max="8718" width="15" style="18" bestFit="1" customWidth="1"/>
    <col min="8719" max="8960" width="9.140625" style="18"/>
    <col min="8961" max="8961" width="14.140625" style="18" customWidth="1"/>
    <col min="8962" max="8972" width="14" style="18" bestFit="1" customWidth="1"/>
    <col min="8973" max="8973" width="13.85546875" style="18" bestFit="1" customWidth="1"/>
    <col min="8974" max="8974" width="15" style="18" bestFit="1" customWidth="1"/>
    <col min="8975" max="9216" width="9.140625" style="18"/>
    <col min="9217" max="9217" width="14.140625" style="18" customWidth="1"/>
    <col min="9218" max="9228" width="14" style="18" bestFit="1" customWidth="1"/>
    <col min="9229" max="9229" width="13.85546875" style="18" bestFit="1" customWidth="1"/>
    <col min="9230" max="9230" width="15" style="18" bestFit="1" customWidth="1"/>
    <col min="9231" max="9472" width="9.140625" style="18"/>
    <col min="9473" max="9473" width="14.140625" style="18" customWidth="1"/>
    <col min="9474" max="9484" width="14" style="18" bestFit="1" customWidth="1"/>
    <col min="9485" max="9485" width="13.85546875" style="18" bestFit="1" customWidth="1"/>
    <col min="9486" max="9486" width="15" style="18" bestFit="1" customWidth="1"/>
    <col min="9487" max="9728" width="9.140625" style="18"/>
    <col min="9729" max="9729" width="14.140625" style="18" customWidth="1"/>
    <col min="9730" max="9740" width="14" style="18" bestFit="1" customWidth="1"/>
    <col min="9741" max="9741" width="13.85546875" style="18" bestFit="1" customWidth="1"/>
    <col min="9742" max="9742" width="15" style="18" bestFit="1" customWidth="1"/>
    <col min="9743" max="9984" width="9.140625" style="18"/>
    <col min="9985" max="9985" width="14.140625" style="18" customWidth="1"/>
    <col min="9986" max="9996" width="14" style="18" bestFit="1" customWidth="1"/>
    <col min="9997" max="9997" width="13.85546875" style="18" bestFit="1" customWidth="1"/>
    <col min="9998" max="9998" width="15" style="18" bestFit="1" customWidth="1"/>
    <col min="9999" max="10240" width="9.140625" style="18"/>
    <col min="10241" max="10241" width="14.140625" style="18" customWidth="1"/>
    <col min="10242" max="10252" width="14" style="18" bestFit="1" customWidth="1"/>
    <col min="10253" max="10253" width="13.85546875" style="18" bestFit="1" customWidth="1"/>
    <col min="10254" max="10254" width="15" style="18" bestFit="1" customWidth="1"/>
    <col min="10255" max="10496" width="9.140625" style="18"/>
    <col min="10497" max="10497" width="14.140625" style="18" customWidth="1"/>
    <col min="10498" max="10508" width="14" style="18" bestFit="1" customWidth="1"/>
    <col min="10509" max="10509" width="13.85546875" style="18" bestFit="1" customWidth="1"/>
    <col min="10510" max="10510" width="15" style="18" bestFit="1" customWidth="1"/>
    <col min="10511" max="10752" width="9.140625" style="18"/>
    <col min="10753" max="10753" width="14.140625" style="18" customWidth="1"/>
    <col min="10754" max="10764" width="14" style="18" bestFit="1" customWidth="1"/>
    <col min="10765" max="10765" width="13.85546875" style="18" bestFit="1" customWidth="1"/>
    <col min="10766" max="10766" width="15" style="18" bestFit="1" customWidth="1"/>
    <col min="10767" max="11008" width="9.140625" style="18"/>
    <col min="11009" max="11009" width="14.140625" style="18" customWidth="1"/>
    <col min="11010" max="11020" width="14" style="18" bestFit="1" customWidth="1"/>
    <col min="11021" max="11021" width="13.85546875" style="18" bestFit="1" customWidth="1"/>
    <col min="11022" max="11022" width="15" style="18" bestFit="1" customWidth="1"/>
    <col min="11023" max="11264" width="9.140625" style="18"/>
    <col min="11265" max="11265" width="14.140625" style="18" customWidth="1"/>
    <col min="11266" max="11276" width="14" style="18" bestFit="1" customWidth="1"/>
    <col min="11277" max="11277" width="13.85546875" style="18" bestFit="1" customWidth="1"/>
    <col min="11278" max="11278" width="15" style="18" bestFit="1" customWidth="1"/>
    <col min="11279" max="11520" width="9.140625" style="18"/>
    <col min="11521" max="11521" width="14.140625" style="18" customWidth="1"/>
    <col min="11522" max="11532" width="14" style="18" bestFit="1" customWidth="1"/>
    <col min="11533" max="11533" width="13.85546875" style="18" bestFit="1" customWidth="1"/>
    <col min="11534" max="11534" width="15" style="18" bestFit="1" customWidth="1"/>
    <col min="11535" max="11776" width="9.140625" style="18"/>
    <col min="11777" max="11777" width="14.140625" style="18" customWidth="1"/>
    <col min="11778" max="11788" width="14" style="18" bestFit="1" customWidth="1"/>
    <col min="11789" max="11789" width="13.85546875" style="18" bestFit="1" customWidth="1"/>
    <col min="11790" max="11790" width="15" style="18" bestFit="1" customWidth="1"/>
    <col min="11791" max="12032" width="9.140625" style="18"/>
    <col min="12033" max="12033" width="14.140625" style="18" customWidth="1"/>
    <col min="12034" max="12044" width="14" style="18" bestFit="1" customWidth="1"/>
    <col min="12045" max="12045" width="13.85546875" style="18" bestFit="1" customWidth="1"/>
    <col min="12046" max="12046" width="15" style="18" bestFit="1" customWidth="1"/>
    <col min="12047" max="12288" width="9.140625" style="18"/>
    <col min="12289" max="12289" width="14.140625" style="18" customWidth="1"/>
    <col min="12290" max="12300" width="14" style="18" bestFit="1" customWidth="1"/>
    <col min="12301" max="12301" width="13.85546875" style="18" bestFit="1" customWidth="1"/>
    <col min="12302" max="12302" width="15" style="18" bestFit="1" customWidth="1"/>
    <col min="12303" max="12544" width="9.140625" style="18"/>
    <col min="12545" max="12545" width="14.140625" style="18" customWidth="1"/>
    <col min="12546" max="12556" width="14" style="18" bestFit="1" customWidth="1"/>
    <col min="12557" max="12557" width="13.85546875" style="18" bestFit="1" customWidth="1"/>
    <col min="12558" max="12558" width="15" style="18" bestFit="1" customWidth="1"/>
    <col min="12559" max="12800" width="9.140625" style="18"/>
    <col min="12801" max="12801" width="14.140625" style="18" customWidth="1"/>
    <col min="12802" max="12812" width="14" style="18" bestFit="1" customWidth="1"/>
    <col min="12813" max="12813" width="13.85546875" style="18" bestFit="1" customWidth="1"/>
    <col min="12814" max="12814" width="15" style="18" bestFit="1" customWidth="1"/>
    <col min="12815" max="13056" width="9.140625" style="18"/>
    <col min="13057" max="13057" width="14.140625" style="18" customWidth="1"/>
    <col min="13058" max="13068" width="14" style="18" bestFit="1" customWidth="1"/>
    <col min="13069" max="13069" width="13.85546875" style="18" bestFit="1" customWidth="1"/>
    <col min="13070" max="13070" width="15" style="18" bestFit="1" customWidth="1"/>
    <col min="13071" max="13312" width="9.140625" style="18"/>
    <col min="13313" max="13313" width="14.140625" style="18" customWidth="1"/>
    <col min="13314" max="13324" width="14" style="18" bestFit="1" customWidth="1"/>
    <col min="13325" max="13325" width="13.85546875" style="18" bestFit="1" customWidth="1"/>
    <col min="13326" max="13326" width="15" style="18" bestFit="1" customWidth="1"/>
    <col min="13327" max="13568" width="9.140625" style="18"/>
    <col min="13569" max="13569" width="14.140625" style="18" customWidth="1"/>
    <col min="13570" max="13580" width="14" style="18" bestFit="1" customWidth="1"/>
    <col min="13581" max="13581" width="13.85546875" style="18" bestFit="1" customWidth="1"/>
    <col min="13582" max="13582" width="15" style="18" bestFit="1" customWidth="1"/>
    <col min="13583" max="13824" width="9.140625" style="18"/>
    <col min="13825" max="13825" width="14.140625" style="18" customWidth="1"/>
    <col min="13826" max="13836" width="14" style="18" bestFit="1" customWidth="1"/>
    <col min="13837" max="13837" width="13.85546875" style="18" bestFit="1" customWidth="1"/>
    <col min="13838" max="13838" width="15" style="18" bestFit="1" customWidth="1"/>
    <col min="13839" max="14080" width="9.140625" style="18"/>
    <col min="14081" max="14081" width="14.140625" style="18" customWidth="1"/>
    <col min="14082" max="14092" width="14" style="18" bestFit="1" customWidth="1"/>
    <col min="14093" max="14093" width="13.85546875" style="18" bestFit="1" customWidth="1"/>
    <col min="14094" max="14094" width="15" style="18" bestFit="1" customWidth="1"/>
    <col min="14095" max="14336" width="9.140625" style="18"/>
    <col min="14337" max="14337" width="14.140625" style="18" customWidth="1"/>
    <col min="14338" max="14348" width="14" style="18" bestFit="1" customWidth="1"/>
    <col min="14349" max="14349" width="13.85546875" style="18" bestFit="1" customWidth="1"/>
    <col min="14350" max="14350" width="15" style="18" bestFit="1" customWidth="1"/>
    <col min="14351" max="14592" width="9.140625" style="18"/>
    <col min="14593" max="14593" width="14.140625" style="18" customWidth="1"/>
    <col min="14594" max="14604" width="14" style="18" bestFit="1" customWidth="1"/>
    <col min="14605" max="14605" width="13.85546875" style="18" bestFit="1" customWidth="1"/>
    <col min="14606" max="14606" width="15" style="18" bestFit="1" customWidth="1"/>
    <col min="14607" max="14848" width="9.140625" style="18"/>
    <col min="14849" max="14849" width="14.140625" style="18" customWidth="1"/>
    <col min="14850" max="14860" width="14" style="18" bestFit="1" customWidth="1"/>
    <col min="14861" max="14861" width="13.85546875" style="18" bestFit="1" customWidth="1"/>
    <col min="14862" max="14862" width="15" style="18" bestFit="1" customWidth="1"/>
    <col min="14863" max="15104" width="9.140625" style="18"/>
    <col min="15105" max="15105" width="14.140625" style="18" customWidth="1"/>
    <col min="15106" max="15116" width="14" style="18" bestFit="1" customWidth="1"/>
    <col min="15117" max="15117" width="13.85546875" style="18" bestFit="1" customWidth="1"/>
    <col min="15118" max="15118" width="15" style="18" bestFit="1" customWidth="1"/>
    <col min="15119" max="15360" width="9.140625" style="18"/>
    <col min="15361" max="15361" width="14.140625" style="18" customWidth="1"/>
    <col min="15362" max="15372" width="14" style="18" bestFit="1" customWidth="1"/>
    <col min="15373" max="15373" width="13.85546875" style="18" bestFit="1" customWidth="1"/>
    <col min="15374" max="15374" width="15" style="18" bestFit="1" customWidth="1"/>
    <col min="15375" max="15616" width="9.140625" style="18"/>
    <col min="15617" max="15617" width="14.140625" style="18" customWidth="1"/>
    <col min="15618" max="15628" width="14" style="18" bestFit="1" customWidth="1"/>
    <col min="15629" max="15629" width="13.85546875" style="18" bestFit="1" customWidth="1"/>
    <col min="15630" max="15630" width="15" style="18" bestFit="1" customWidth="1"/>
    <col min="15631" max="15872" width="9.140625" style="18"/>
    <col min="15873" max="15873" width="14.140625" style="18" customWidth="1"/>
    <col min="15874" max="15884" width="14" style="18" bestFit="1" customWidth="1"/>
    <col min="15885" max="15885" width="13.85546875" style="18" bestFit="1" customWidth="1"/>
    <col min="15886" max="15886" width="15" style="18" bestFit="1" customWidth="1"/>
    <col min="15887" max="16128" width="9.140625" style="18"/>
    <col min="16129" max="16129" width="14.140625" style="18" customWidth="1"/>
    <col min="16130" max="16140" width="14" style="18" bestFit="1" customWidth="1"/>
    <col min="16141" max="16141" width="13.85546875" style="18" bestFit="1" customWidth="1"/>
    <col min="16142" max="16142" width="15" style="18" bestFit="1" customWidth="1"/>
    <col min="16143" max="16384" width="9.140625" style="18"/>
  </cols>
  <sheetData>
    <row r="2" spans="1:14" s="18" customFormat="1" x14ac:dyDescent="0.2">
      <c r="A2" s="17" t="s">
        <v>260</v>
      </c>
    </row>
    <row r="4" spans="1:14" s="19" customFormat="1" x14ac:dyDescent="0.2">
      <c r="A4" s="19" t="s">
        <v>2</v>
      </c>
      <c r="B4" s="19" t="s">
        <v>27</v>
      </c>
      <c r="C4" s="19" t="s">
        <v>28</v>
      </c>
      <c r="D4" s="19" t="s">
        <v>29</v>
      </c>
      <c r="E4" s="19" t="s">
        <v>30</v>
      </c>
      <c r="F4" s="19" t="s">
        <v>31</v>
      </c>
      <c r="G4" s="19" t="s">
        <v>32</v>
      </c>
      <c r="H4" s="19" t="s">
        <v>33</v>
      </c>
      <c r="I4" s="19" t="s">
        <v>34</v>
      </c>
      <c r="J4" s="19" t="s">
        <v>35</v>
      </c>
      <c r="K4" s="19" t="s">
        <v>36</v>
      </c>
      <c r="L4" s="19" t="s">
        <v>37</v>
      </c>
      <c r="M4" s="19" t="s">
        <v>38</v>
      </c>
      <c r="N4" s="19" t="s">
        <v>39</v>
      </c>
    </row>
    <row r="5" spans="1:14" s="18" customFormat="1" x14ac:dyDescent="0.2"/>
    <row r="6" spans="1:14" s="18" customFormat="1" x14ac:dyDescent="0.2">
      <c r="A6" s="18" t="s">
        <v>10</v>
      </c>
      <c r="B6" s="5">
        <v>305951.74</v>
      </c>
      <c r="C6" s="5">
        <v>305561.93</v>
      </c>
      <c r="D6" s="20">
        <v>309213.15999999997</v>
      </c>
      <c r="E6" s="20">
        <v>323985.55</v>
      </c>
      <c r="F6" s="20">
        <v>272292.28000000003</v>
      </c>
      <c r="G6" s="20">
        <v>316670.43</v>
      </c>
      <c r="H6" s="5">
        <v>298914.63</v>
      </c>
      <c r="I6" s="20">
        <v>260712.16</v>
      </c>
      <c r="J6" s="20">
        <v>317990.37</v>
      </c>
      <c r="K6" s="5">
        <v>305990.52</v>
      </c>
      <c r="L6" s="5"/>
      <c r="M6" s="5"/>
      <c r="N6" s="20">
        <f>SUM(B6:M6)</f>
        <v>3017282.77</v>
      </c>
    </row>
    <row r="7" spans="1:14" s="18" customFormat="1" x14ac:dyDescent="0.2">
      <c r="A7" s="18" t="s">
        <v>11</v>
      </c>
      <c r="B7" s="5">
        <v>136902.15</v>
      </c>
      <c r="C7" s="5">
        <v>146674.97</v>
      </c>
      <c r="D7" s="20">
        <v>147823.98000000001</v>
      </c>
      <c r="E7" s="20">
        <v>152084.74</v>
      </c>
      <c r="F7" s="20">
        <v>139477.66</v>
      </c>
      <c r="G7" s="20">
        <v>131536.35999999999</v>
      </c>
      <c r="H7" s="5">
        <v>112594.52</v>
      </c>
      <c r="I7" s="20">
        <v>133959.84</v>
      </c>
      <c r="J7" s="20">
        <v>152608.62</v>
      </c>
      <c r="K7" s="5">
        <v>160845.48000000001</v>
      </c>
      <c r="L7" s="5"/>
      <c r="M7" s="5"/>
      <c r="N7" s="20">
        <f t="shared" ref="N7:N22" si="0">SUM(B7:M7)</f>
        <v>1414508.3199999998</v>
      </c>
    </row>
    <row r="8" spans="1:14" s="18" customFormat="1" x14ac:dyDescent="0.2">
      <c r="A8" s="18" t="s">
        <v>12</v>
      </c>
      <c r="B8" s="5">
        <v>13012091.18</v>
      </c>
      <c r="C8" s="5">
        <v>13105437.74</v>
      </c>
      <c r="D8" s="20">
        <v>12848568.779999999</v>
      </c>
      <c r="E8" s="20">
        <v>13335924.52</v>
      </c>
      <c r="F8" s="20">
        <v>12523318.630000001</v>
      </c>
      <c r="G8" s="20">
        <v>14100210.34</v>
      </c>
      <c r="H8" s="5">
        <v>14193708.9</v>
      </c>
      <c r="I8" s="20">
        <v>11928476.92</v>
      </c>
      <c r="J8" s="20">
        <v>14105380.050000001</v>
      </c>
      <c r="K8" s="5">
        <v>13524694.880000001</v>
      </c>
      <c r="L8" s="5"/>
      <c r="M8" s="5"/>
      <c r="N8" s="20">
        <f t="shared" si="0"/>
        <v>132677811.94</v>
      </c>
    </row>
    <row r="9" spans="1:14" s="18" customFormat="1" x14ac:dyDescent="0.2">
      <c r="A9" s="18" t="s">
        <v>13</v>
      </c>
      <c r="B9" s="5">
        <v>305495.13</v>
      </c>
      <c r="C9" s="5">
        <v>313920.31</v>
      </c>
      <c r="D9" s="20">
        <v>323128.55</v>
      </c>
      <c r="E9" s="20">
        <v>327740.05</v>
      </c>
      <c r="F9" s="20">
        <v>302315.71000000002</v>
      </c>
      <c r="G9" s="20">
        <v>316547.13</v>
      </c>
      <c r="H9" s="5">
        <v>318260.43</v>
      </c>
      <c r="I9" s="20">
        <v>262244.19</v>
      </c>
      <c r="J9" s="20">
        <v>298039.3</v>
      </c>
      <c r="K9" s="5">
        <v>307464.09000000003</v>
      </c>
      <c r="L9" s="5"/>
      <c r="M9" s="5"/>
      <c r="N9" s="20">
        <f t="shared" si="0"/>
        <v>3075154.8899999997</v>
      </c>
    </row>
    <row r="10" spans="1:14" s="18" customFormat="1" x14ac:dyDescent="0.2">
      <c r="A10" s="18" t="s">
        <v>14</v>
      </c>
      <c r="B10" s="5">
        <v>435808.94</v>
      </c>
      <c r="C10" s="5">
        <v>449618.8</v>
      </c>
      <c r="D10" s="20">
        <v>455667.34</v>
      </c>
      <c r="E10" s="20">
        <v>479308.05</v>
      </c>
      <c r="F10" s="20">
        <v>410778.52</v>
      </c>
      <c r="G10" s="20">
        <v>466967.05</v>
      </c>
      <c r="H10" s="5">
        <v>344497.05</v>
      </c>
      <c r="I10" s="20">
        <v>384123.04</v>
      </c>
      <c r="J10" s="20">
        <v>452284.52</v>
      </c>
      <c r="K10" s="5">
        <v>491969.28000000003</v>
      </c>
      <c r="L10" s="5"/>
      <c r="M10" s="5"/>
      <c r="N10" s="20">
        <f t="shared" si="0"/>
        <v>4371022.59</v>
      </c>
    </row>
    <row r="11" spans="1:14" s="18" customFormat="1" x14ac:dyDescent="0.2">
      <c r="A11" s="18" t="s">
        <v>15</v>
      </c>
      <c r="B11" s="5">
        <v>8102.67</v>
      </c>
      <c r="C11" s="5">
        <v>16086.29</v>
      </c>
      <c r="D11" s="20">
        <v>17918.84</v>
      </c>
      <c r="E11" s="20">
        <v>19399.73</v>
      </c>
      <c r="F11" s="20">
        <v>19885.43</v>
      </c>
      <c r="G11" s="20">
        <v>19678.599999999999</v>
      </c>
      <c r="H11" s="5">
        <v>7085.97</v>
      </c>
      <c r="I11" s="20">
        <v>18539.98</v>
      </c>
      <c r="J11" s="20">
        <v>17301.91</v>
      </c>
      <c r="K11" s="5">
        <v>23981.85</v>
      </c>
      <c r="L11" s="5"/>
      <c r="M11" s="5"/>
      <c r="N11" s="20">
        <f t="shared" si="0"/>
        <v>167981.27</v>
      </c>
    </row>
    <row r="12" spans="1:14" s="18" customFormat="1" x14ac:dyDescent="0.2">
      <c r="A12" s="18" t="s">
        <v>16</v>
      </c>
      <c r="B12" s="5">
        <v>17744.3</v>
      </c>
      <c r="C12" s="5">
        <v>26452.99</v>
      </c>
      <c r="D12" s="20">
        <v>33591.760000000002</v>
      </c>
      <c r="E12" s="20">
        <v>35647.980000000003</v>
      </c>
      <c r="F12" s="20">
        <v>32917.15</v>
      </c>
      <c r="G12" s="20">
        <v>30186.31</v>
      </c>
      <c r="H12" s="5">
        <v>14169.05</v>
      </c>
      <c r="I12" s="20">
        <v>30830.84</v>
      </c>
      <c r="J12" s="20">
        <v>31522.82</v>
      </c>
      <c r="K12" s="5">
        <v>34705.64</v>
      </c>
      <c r="L12" s="5"/>
      <c r="M12" s="5"/>
      <c r="N12" s="20">
        <f t="shared" si="0"/>
        <v>287768.83999999997</v>
      </c>
    </row>
    <row r="13" spans="1:14" s="18" customFormat="1" x14ac:dyDescent="0.2">
      <c r="A13" s="18" t="s">
        <v>17</v>
      </c>
      <c r="B13" s="5">
        <v>133998.63</v>
      </c>
      <c r="C13" s="5">
        <v>170800.37</v>
      </c>
      <c r="D13" s="20">
        <v>160108.47</v>
      </c>
      <c r="E13" s="20">
        <v>170832.34</v>
      </c>
      <c r="F13" s="20">
        <v>154269.26999999999</v>
      </c>
      <c r="G13" s="20">
        <v>146883.13</v>
      </c>
      <c r="H13" s="5">
        <v>123986.76</v>
      </c>
      <c r="I13" s="20">
        <v>150219.04999999999</v>
      </c>
      <c r="J13" s="20">
        <v>179719.5</v>
      </c>
      <c r="K13" s="5">
        <v>181836.82</v>
      </c>
      <c r="L13" s="5"/>
      <c r="M13" s="5"/>
      <c r="N13" s="20">
        <f t="shared" si="0"/>
        <v>1572654.34</v>
      </c>
    </row>
    <row r="14" spans="1:14" s="18" customFormat="1" x14ac:dyDescent="0.2">
      <c r="A14" s="18" t="s">
        <v>18</v>
      </c>
      <c r="B14" s="5">
        <v>54504.01</v>
      </c>
      <c r="C14" s="5">
        <v>66209.31</v>
      </c>
      <c r="D14" s="20">
        <v>59576.47</v>
      </c>
      <c r="E14" s="20">
        <v>68724.850000000006</v>
      </c>
      <c r="F14" s="20">
        <v>84952.43</v>
      </c>
      <c r="G14" s="20">
        <v>63639.99</v>
      </c>
      <c r="H14" s="5">
        <v>37367.49</v>
      </c>
      <c r="I14" s="20">
        <v>62340.75</v>
      </c>
      <c r="J14" s="20">
        <v>69786.350000000006</v>
      </c>
      <c r="K14" s="5">
        <v>81417.899999999994</v>
      </c>
      <c r="L14" s="5"/>
      <c r="M14" s="5"/>
      <c r="N14" s="20">
        <f t="shared" si="0"/>
        <v>648519.55000000005</v>
      </c>
    </row>
    <row r="15" spans="1:14" s="18" customFormat="1" x14ac:dyDescent="0.2">
      <c r="A15" s="18" t="s">
        <v>19</v>
      </c>
      <c r="B15" s="5">
        <v>32189.919999999998</v>
      </c>
      <c r="C15" s="5">
        <v>41699.300000000003</v>
      </c>
      <c r="D15" s="20">
        <v>42202.97</v>
      </c>
      <c r="E15" s="20">
        <v>49155.03</v>
      </c>
      <c r="F15" s="20">
        <v>47136.86</v>
      </c>
      <c r="G15" s="20">
        <v>47787.59</v>
      </c>
      <c r="H15" s="5">
        <v>25336.3</v>
      </c>
      <c r="I15" s="20">
        <v>42945.55</v>
      </c>
      <c r="J15" s="20">
        <v>47541.88</v>
      </c>
      <c r="K15" s="5">
        <v>49663.34</v>
      </c>
      <c r="L15" s="5"/>
      <c r="M15" s="5"/>
      <c r="N15" s="20">
        <f t="shared" si="0"/>
        <v>425658.74</v>
      </c>
    </row>
    <row r="16" spans="1:14" s="18" customFormat="1" x14ac:dyDescent="0.2">
      <c r="A16" s="18" t="s">
        <v>20</v>
      </c>
      <c r="B16" s="5">
        <v>405674.16</v>
      </c>
      <c r="C16" s="5">
        <v>395745.22</v>
      </c>
      <c r="D16" s="20">
        <v>411545.95</v>
      </c>
      <c r="E16" s="20">
        <v>385926.35</v>
      </c>
      <c r="F16" s="20">
        <v>362914.83</v>
      </c>
      <c r="G16" s="20">
        <v>377033.3</v>
      </c>
      <c r="H16" s="5">
        <v>359289.94</v>
      </c>
      <c r="I16" s="20">
        <v>324271.40000000002</v>
      </c>
      <c r="J16" s="20">
        <v>438423.22</v>
      </c>
      <c r="K16" s="5">
        <v>397603.13</v>
      </c>
      <c r="L16" s="5"/>
      <c r="M16" s="5"/>
      <c r="N16" s="20">
        <f>SUM(B16:M16)</f>
        <v>3858427.4999999991</v>
      </c>
    </row>
    <row r="17" spans="1:14" s="18" customFormat="1" x14ac:dyDescent="0.2">
      <c r="A17" s="18" t="s">
        <v>21</v>
      </c>
      <c r="B17" s="5">
        <v>33201.61</v>
      </c>
      <c r="C17" s="5">
        <v>41830.26</v>
      </c>
      <c r="D17" s="20">
        <v>35778.199999999997</v>
      </c>
      <c r="E17" s="20">
        <v>46510.86</v>
      </c>
      <c r="F17" s="20">
        <v>38473.29</v>
      </c>
      <c r="G17" s="20">
        <v>36575.57</v>
      </c>
      <c r="H17" s="5">
        <v>26849.63</v>
      </c>
      <c r="I17" s="20">
        <v>35535.120000000003</v>
      </c>
      <c r="J17" s="20">
        <v>39426.36</v>
      </c>
      <c r="K17" s="5">
        <v>50325.760000000002</v>
      </c>
      <c r="L17" s="5"/>
      <c r="M17" s="5"/>
      <c r="N17" s="20">
        <f t="shared" si="0"/>
        <v>384506.66000000003</v>
      </c>
    </row>
    <row r="18" spans="1:14" s="18" customFormat="1" x14ac:dyDescent="0.2">
      <c r="A18" s="18" t="s">
        <v>22</v>
      </c>
      <c r="B18" s="5">
        <v>286027.46999999997</v>
      </c>
      <c r="C18" s="5">
        <v>274908.46999999997</v>
      </c>
      <c r="D18" s="20">
        <v>286820.40000000002</v>
      </c>
      <c r="E18" s="20">
        <v>311309.43</v>
      </c>
      <c r="F18" s="20">
        <v>290445.31</v>
      </c>
      <c r="G18" s="20">
        <v>284446.18</v>
      </c>
      <c r="H18" s="5">
        <v>313408.49</v>
      </c>
      <c r="I18" s="20">
        <v>265266.96000000002</v>
      </c>
      <c r="J18" s="20">
        <v>304035.37</v>
      </c>
      <c r="K18" s="5">
        <v>296813.26</v>
      </c>
      <c r="L18" s="5"/>
      <c r="M18" s="5"/>
      <c r="N18" s="20">
        <f t="shared" si="0"/>
        <v>2913481.34</v>
      </c>
    </row>
    <row r="19" spans="1:14" s="18" customFormat="1" x14ac:dyDescent="0.2">
      <c r="A19" s="18" t="s">
        <v>23</v>
      </c>
      <c r="B19" s="5">
        <v>39606.370000000003</v>
      </c>
      <c r="C19" s="5">
        <v>48068.21</v>
      </c>
      <c r="D19" s="20">
        <v>55079.58</v>
      </c>
      <c r="E19" s="20">
        <v>66968.639999999999</v>
      </c>
      <c r="F19" s="20">
        <v>61473.99</v>
      </c>
      <c r="G19" s="20">
        <v>80153.119999999995</v>
      </c>
      <c r="H19" s="5">
        <v>27772.48</v>
      </c>
      <c r="I19" s="20">
        <v>62269.919999999998</v>
      </c>
      <c r="J19" s="20">
        <v>64835.08</v>
      </c>
      <c r="K19" s="5">
        <v>71684.83</v>
      </c>
      <c r="L19" s="5"/>
      <c r="M19" s="5"/>
      <c r="N19" s="20">
        <f t="shared" si="0"/>
        <v>577912.22</v>
      </c>
    </row>
    <row r="20" spans="1:14" s="18" customFormat="1" x14ac:dyDescent="0.2">
      <c r="A20" s="18" t="s">
        <v>24</v>
      </c>
      <c r="B20" s="5">
        <v>43979.97</v>
      </c>
      <c r="C20" s="5">
        <v>45462.04</v>
      </c>
      <c r="D20" s="20">
        <v>40120.400000000001</v>
      </c>
      <c r="E20" s="20">
        <v>33658.74</v>
      </c>
      <c r="F20" s="20">
        <v>33229.449999999997</v>
      </c>
      <c r="G20" s="20">
        <v>39024.800000000003</v>
      </c>
      <c r="H20" s="5">
        <v>41585.42</v>
      </c>
      <c r="I20" s="20">
        <v>33527.14</v>
      </c>
      <c r="J20" s="20">
        <v>45231.55</v>
      </c>
      <c r="K20" s="5">
        <v>38919.9</v>
      </c>
      <c r="L20" s="5"/>
      <c r="M20" s="5"/>
      <c r="N20" s="20">
        <f t="shared" si="0"/>
        <v>394739.41</v>
      </c>
    </row>
    <row r="21" spans="1:14" s="18" customFormat="1" x14ac:dyDescent="0.2">
      <c r="A21" s="18" t="s">
        <v>25</v>
      </c>
      <c r="B21" s="5">
        <v>3528337.9899999998</v>
      </c>
      <c r="C21" s="5">
        <v>3483223.4899999998</v>
      </c>
      <c r="D21" s="20">
        <v>3440133.2199999997</v>
      </c>
      <c r="E21" s="20">
        <v>3430770.81</v>
      </c>
      <c r="F21" s="20">
        <v>3298519.54</v>
      </c>
      <c r="G21" s="20">
        <v>3532993.37</v>
      </c>
      <c r="H21" s="5">
        <v>3585443.88</v>
      </c>
      <c r="I21" s="20">
        <v>3034461.6999999997</v>
      </c>
      <c r="J21" s="20">
        <v>3664174.92</v>
      </c>
      <c r="K21" s="5">
        <v>3673767.31</v>
      </c>
      <c r="L21" s="5"/>
      <c r="M21" s="5"/>
      <c r="N21" s="20">
        <f t="shared" si="0"/>
        <v>34671826.230000004</v>
      </c>
    </row>
    <row r="22" spans="1:14" s="18" customFormat="1" x14ac:dyDescent="0.2">
      <c r="A22" s="18" t="s">
        <v>26</v>
      </c>
      <c r="B22" s="24">
        <v>64853.81</v>
      </c>
      <c r="C22" s="24">
        <v>89091.57</v>
      </c>
      <c r="D22" s="47">
        <v>86144.88</v>
      </c>
      <c r="E22" s="47">
        <v>106519.93</v>
      </c>
      <c r="F22" s="47">
        <v>98004.46</v>
      </c>
      <c r="G22" s="47">
        <v>91450.8</v>
      </c>
      <c r="H22" s="24">
        <v>60014.11</v>
      </c>
      <c r="I22" s="47">
        <v>83162.39</v>
      </c>
      <c r="J22" s="47">
        <v>87538.18</v>
      </c>
      <c r="K22" s="24">
        <v>105267.11</v>
      </c>
      <c r="L22" s="24"/>
      <c r="M22" s="24"/>
      <c r="N22" s="47">
        <f t="shared" si="0"/>
        <v>872047.24000000011</v>
      </c>
    </row>
    <row r="23" spans="1:14" s="18" customForma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s="18" customFormat="1" x14ac:dyDescent="0.2">
      <c r="A24" s="18" t="s">
        <v>9</v>
      </c>
      <c r="B24" s="20">
        <f>SUM(B6:B23)</f>
        <v>18844470.050000001</v>
      </c>
      <c r="C24" s="20">
        <f t="shared" ref="C24:M24" si="1">SUM(C6:C23)</f>
        <v>19020791.270000003</v>
      </c>
      <c r="D24" s="20">
        <f t="shared" si="1"/>
        <v>18753422.949999999</v>
      </c>
      <c r="E24" s="20">
        <f t="shared" si="1"/>
        <v>19344467.599999998</v>
      </c>
      <c r="F24" s="20">
        <f t="shared" si="1"/>
        <v>18170404.809999999</v>
      </c>
      <c r="G24" s="20">
        <f t="shared" si="1"/>
        <v>20081784.070000004</v>
      </c>
      <c r="H24" s="20">
        <f t="shared" si="1"/>
        <v>19890285.050000004</v>
      </c>
      <c r="I24" s="20">
        <f t="shared" si="1"/>
        <v>17112886.950000003</v>
      </c>
      <c r="J24" s="20">
        <f t="shared" si="1"/>
        <v>20315840</v>
      </c>
      <c r="K24" s="20">
        <f t="shared" si="1"/>
        <v>19796951.100000001</v>
      </c>
      <c r="L24" s="20">
        <f t="shared" si="1"/>
        <v>0</v>
      </c>
      <c r="M24" s="20">
        <f t="shared" si="1"/>
        <v>0</v>
      </c>
      <c r="N24" s="20">
        <f>SUM(N6:N22)</f>
        <v>191331303.85000002</v>
      </c>
    </row>
    <row r="25" spans="1:14" s="18" customFormat="1" x14ac:dyDescent="0.2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39" spans="1:1" s="18" customFormat="1" x14ac:dyDescent="0.2">
      <c r="A39" s="18" t="s">
        <v>252</v>
      </c>
    </row>
  </sheetData>
  <printOptions horizontalCentered="1"/>
  <pageMargins left="0" right="0" top="0.5" bottom="0.5" header="0.5" footer="0.5"/>
  <pageSetup paperSize="5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2"/>
  <sheetViews>
    <sheetView topLeftCell="B1" zoomScale="96" zoomScaleNormal="96" workbookViewId="0">
      <selection activeCell="B1" sqref="A1:XFD1048576"/>
    </sheetView>
  </sheetViews>
  <sheetFormatPr defaultRowHeight="12" x14ac:dyDescent="0.2"/>
  <cols>
    <col min="1" max="1" width="43.28515625" style="18" bestFit="1" customWidth="1"/>
    <col min="2" max="2" width="17.140625" style="18" bestFit="1" customWidth="1"/>
    <col min="3" max="3" width="17.140625" style="48" bestFit="1" customWidth="1"/>
    <col min="4" max="8" width="17.140625" style="18" bestFit="1" customWidth="1"/>
    <col min="9" max="9" width="17.140625" style="5" bestFit="1" customWidth="1"/>
    <col min="10" max="10" width="17.140625" style="18" bestFit="1" customWidth="1"/>
    <col min="11" max="13" width="17.140625" style="48" bestFit="1" customWidth="1"/>
    <col min="14" max="14" width="18.85546875" style="18" bestFit="1" customWidth="1"/>
    <col min="15" max="15" width="13.5703125" style="18" bestFit="1" customWidth="1"/>
    <col min="16" max="16" width="12.42578125" style="18" bestFit="1" customWidth="1"/>
    <col min="17" max="256" width="9.140625" style="18"/>
    <col min="257" max="257" width="31.28515625" style="18" customWidth="1"/>
    <col min="258" max="258" width="16.5703125" style="18" bestFit="1" customWidth="1"/>
    <col min="259" max="259" width="13.42578125" style="18" bestFit="1" customWidth="1"/>
    <col min="260" max="265" width="13.5703125" style="18" bestFit="1" customWidth="1"/>
    <col min="266" max="267" width="13.42578125" style="18" bestFit="1" customWidth="1"/>
    <col min="268" max="269" width="13.5703125" style="18" bestFit="1" customWidth="1"/>
    <col min="270" max="270" width="16.140625" style="18" bestFit="1" customWidth="1"/>
    <col min="271" max="271" width="13.5703125" style="18" bestFit="1" customWidth="1"/>
    <col min="272" max="512" width="9.140625" style="18"/>
    <col min="513" max="513" width="31.28515625" style="18" customWidth="1"/>
    <col min="514" max="514" width="16.5703125" style="18" bestFit="1" customWidth="1"/>
    <col min="515" max="515" width="13.42578125" style="18" bestFit="1" customWidth="1"/>
    <col min="516" max="521" width="13.5703125" style="18" bestFit="1" customWidth="1"/>
    <col min="522" max="523" width="13.42578125" style="18" bestFit="1" customWidth="1"/>
    <col min="524" max="525" width="13.5703125" style="18" bestFit="1" customWidth="1"/>
    <col min="526" max="526" width="16.140625" style="18" bestFit="1" customWidth="1"/>
    <col min="527" max="527" width="13.5703125" style="18" bestFit="1" customWidth="1"/>
    <col min="528" max="768" width="9.140625" style="18"/>
    <col min="769" max="769" width="31.28515625" style="18" customWidth="1"/>
    <col min="770" max="770" width="16.5703125" style="18" bestFit="1" customWidth="1"/>
    <col min="771" max="771" width="13.42578125" style="18" bestFit="1" customWidth="1"/>
    <col min="772" max="777" width="13.5703125" style="18" bestFit="1" customWidth="1"/>
    <col min="778" max="779" width="13.42578125" style="18" bestFit="1" customWidth="1"/>
    <col min="780" max="781" width="13.5703125" style="18" bestFit="1" customWidth="1"/>
    <col min="782" max="782" width="16.140625" style="18" bestFit="1" customWidth="1"/>
    <col min="783" max="783" width="13.5703125" style="18" bestFit="1" customWidth="1"/>
    <col min="784" max="1024" width="9.140625" style="18"/>
    <col min="1025" max="1025" width="31.28515625" style="18" customWidth="1"/>
    <col min="1026" max="1026" width="16.5703125" style="18" bestFit="1" customWidth="1"/>
    <col min="1027" max="1027" width="13.42578125" style="18" bestFit="1" customWidth="1"/>
    <col min="1028" max="1033" width="13.5703125" style="18" bestFit="1" customWidth="1"/>
    <col min="1034" max="1035" width="13.42578125" style="18" bestFit="1" customWidth="1"/>
    <col min="1036" max="1037" width="13.5703125" style="18" bestFit="1" customWidth="1"/>
    <col min="1038" max="1038" width="16.140625" style="18" bestFit="1" customWidth="1"/>
    <col min="1039" max="1039" width="13.5703125" style="18" bestFit="1" customWidth="1"/>
    <col min="1040" max="1280" width="9.140625" style="18"/>
    <col min="1281" max="1281" width="31.28515625" style="18" customWidth="1"/>
    <col min="1282" max="1282" width="16.5703125" style="18" bestFit="1" customWidth="1"/>
    <col min="1283" max="1283" width="13.42578125" style="18" bestFit="1" customWidth="1"/>
    <col min="1284" max="1289" width="13.5703125" style="18" bestFit="1" customWidth="1"/>
    <col min="1290" max="1291" width="13.42578125" style="18" bestFit="1" customWidth="1"/>
    <col min="1292" max="1293" width="13.5703125" style="18" bestFit="1" customWidth="1"/>
    <col min="1294" max="1294" width="16.140625" style="18" bestFit="1" customWidth="1"/>
    <col min="1295" max="1295" width="13.5703125" style="18" bestFit="1" customWidth="1"/>
    <col min="1296" max="1536" width="9.140625" style="18"/>
    <col min="1537" max="1537" width="31.28515625" style="18" customWidth="1"/>
    <col min="1538" max="1538" width="16.5703125" style="18" bestFit="1" customWidth="1"/>
    <col min="1539" max="1539" width="13.42578125" style="18" bestFit="1" customWidth="1"/>
    <col min="1540" max="1545" width="13.5703125" style="18" bestFit="1" customWidth="1"/>
    <col min="1546" max="1547" width="13.42578125" style="18" bestFit="1" customWidth="1"/>
    <col min="1548" max="1549" width="13.5703125" style="18" bestFit="1" customWidth="1"/>
    <col min="1550" max="1550" width="16.140625" style="18" bestFit="1" customWidth="1"/>
    <col min="1551" max="1551" width="13.5703125" style="18" bestFit="1" customWidth="1"/>
    <col min="1552" max="1792" width="9.140625" style="18"/>
    <col min="1793" max="1793" width="31.28515625" style="18" customWidth="1"/>
    <col min="1794" max="1794" width="16.5703125" style="18" bestFit="1" customWidth="1"/>
    <col min="1795" max="1795" width="13.42578125" style="18" bestFit="1" customWidth="1"/>
    <col min="1796" max="1801" width="13.5703125" style="18" bestFit="1" customWidth="1"/>
    <col min="1802" max="1803" width="13.42578125" style="18" bestFit="1" customWidth="1"/>
    <col min="1804" max="1805" width="13.5703125" style="18" bestFit="1" customWidth="1"/>
    <col min="1806" max="1806" width="16.140625" style="18" bestFit="1" customWidth="1"/>
    <col min="1807" max="1807" width="13.5703125" style="18" bestFit="1" customWidth="1"/>
    <col min="1808" max="2048" width="9.140625" style="18"/>
    <col min="2049" max="2049" width="31.28515625" style="18" customWidth="1"/>
    <col min="2050" max="2050" width="16.5703125" style="18" bestFit="1" customWidth="1"/>
    <col min="2051" max="2051" width="13.42578125" style="18" bestFit="1" customWidth="1"/>
    <col min="2052" max="2057" width="13.5703125" style="18" bestFit="1" customWidth="1"/>
    <col min="2058" max="2059" width="13.42578125" style="18" bestFit="1" customWidth="1"/>
    <col min="2060" max="2061" width="13.5703125" style="18" bestFit="1" customWidth="1"/>
    <col min="2062" max="2062" width="16.140625" style="18" bestFit="1" customWidth="1"/>
    <col min="2063" max="2063" width="13.5703125" style="18" bestFit="1" customWidth="1"/>
    <col min="2064" max="2304" width="9.140625" style="18"/>
    <col min="2305" max="2305" width="31.28515625" style="18" customWidth="1"/>
    <col min="2306" max="2306" width="16.5703125" style="18" bestFit="1" customWidth="1"/>
    <col min="2307" max="2307" width="13.42578125" style="18" bestFit="1" customWidth="1"/>
    <col min="2308" max="2313" width="13.5703125" style="18" bestFit="1" customWidth="1"/>
    <col min="2314" max="2315" width="13.42578125" style="18" bestFit="1" customWidth="1"/>
    <col min="2316" max="2317" width="13.5703125" style="18" bestFit="1" customWidth="1"/>
    <col min="2318" max="2318" width="16.140625" style="18" bestFit="1" customWidth="1"/>
    <col min="2319" max="2319" width="13.5703125" style="18" bestFit="1" customWidth="1"/>
    <col min="2320" max="2560" width="9.140625" style="18"/>
    <col min="2561" max="2561" width="31.28515625" style="18" customWidth="1"/>
    <col min="2562" max="2562" width="16.5703125" style="18" bestFit="1" customWidth="1"/>
    <col min="2563" max="2563" width="13.42578125" style="18" bestFit="1" customWidth="1"/>
    <col min="2564" max="2569" width="13.5703125" style="18" bestFit="1" customWidth="1"/>
    <col min="2570" max="2571" width="13.42578125" style="18" bestFit="1" customWidth="1"/>
    <col min="2572" max="2573" width="13.5703125" style="18" bestFit="1" customWidth="1"/>
    <col min="2574" max="2574" width="16.140625" style="18" bestFit="1" customWidth="1"/>
    <col min="2575" max="2575" width="13.5703125" style="18" bestFit="1" customWidth="1"/>
    <col min="2576" max="2816" width="9.140625" style="18"/>
    <col min="2817" max="2817" width="31.28515625" style="18" customWidth="1"/>
    <col min="2818" max="2818" width="16.5703125" style="18" bestFit="1" customWidth="1"/>
    <col min="2819" max="2819" width="13.42578125" style="18" bestFit="1" customWidth="1"/>
    <col min="2820" max="2825" width="13.5703125" style="18" bestFit="1" customWidth="1"/>
    <col min="2826" max="2827" width="13.42578125" style="18" bestFit="1" customWidth="1"/>
    <col min="2828" max="2829" width="13.5703125" style="18" bestFit="1" customWidth="1"/>
    <col min="2830" max="2830" width="16.140625" style="18" bestFit="1" customWidth="1"/>
    <col min="2831" max="2831" width="13.5703125" style="18" bestFit="1" customWidth="1"/>
    <col min="2832" max="3072" width="9.140625" style="18"/>
    <col min="3073" max="3073" width="31.28515625" style="18" customWidth="1"/>
    <col min="3074" max="3074" width="16.5703125" style="18" bestFit="1" customWidth="1"/>
    <col min="3075" max="3075" width="13.42578125" style="18" bestFit="1" customWidth="1"/>
    <col min="3076" max="3081" width="13.5703125" style="18" bestFit="1" customWidth="1"/>
    <col min="3082" max="3083" width="13.42578125" style="18" bestFit="1" customWidth="1"/>
    <col min="3084" max="3085" width="13.5703125" style="18" bestFit="1" customWidth="1"/>
    <col min="3086" max="3086" width="16.140625" style="18" bestFit="1" customWidth="1"/>
    <col min="3087" max="3087" width="13.5703125" style="18" bestFit="1" customWidth="1"/>
    <col min="3088" max="3328" width="9.140625" style="18"/>
    <col min="3329" max="3329" width="31.28515625" style="18" customWidth="1"/>
    <col min="3330" max="3330" width="16.5703125" style="18" bestFit="1" customWidth="1"/>
    <col min="3331" max="3331" width="13.42578125" style="18" bestFit="1" customWidth="1"/>
    <col min="3332" max="3337" width="13.5703125" style="18" bestFit="1" customWidth="1"/>
    <col min="3338" max="3339" width="13.42578125" style="18" bestFit="1" customWidth="1"/>
    <col min="3340" max="3341" width="13.5703125" style="18" bestFit="1" customWidth="1"/>
    <col min="3342" max="3342" width="16.140625" style="18" bestFit="1" customWidth="1"/>
    <col min="3343" max="3343" width="13.5703125" style="18" bestFit="1" customWidth="1"/>
    <col min="3344" max="3584" width="9.140625" style="18"/>
    <col min="3585" max="3585" width="31.28515625" style="18" customWidth="1"/>
    <col min="3586" max="3586" width="16.5703125" style="18" bestFit="1" customWidth="1"/>
    <col min="3587" max="3587" width="13.42578125" style="18" bestFit="1" customWidth="1"/>
    <col min="3588" max="3593" width="13.5703125" style="18" bestFit="1" customWidth="1"/>
    <col min="3594" max="3595" width="13.42578125" style="18" bestFit="1" customWidth="1"/>
    <col min="3596" max="3597" width="13.5703125" style="18" bestFit="1" customWidth="1"/>
    <col min="3598" max="3598" width="16.140625" style="18" bestFit="1" customWidth="1"/>
    <col min="3599" max="3599" width="13.5703125" style="18" bestFit="1" customWidth="1"/>
    <col min="3600" max="3840" width="9.140625" style="18"/>
    <col min="3841" max="3841" width="31.28515625" style="18" customWidth="1"/>
    <col min="3842" max="3842" width="16.5703125" style="18" bestFit="1" customWidth="1"/>
    <col min="3843" max="3843" width="13.42578125" style="18" bestFit="1" customWidth="1"/>
    <col min="3844" max="3849" width="13.5703125" style="18" bestFit="1" customWidth="1"/>
    <col min="3850" max="3851" width="13.42578125" style="18" bestFit="1" customWidth="1"/>
    <col min="3852" max="3853" width="13.5703125" style="18" bestFit="1" customWidth="1"/>
    <col min="3854" max="3854" width="16.140625" style="18" bestFit="1" customWidth="1"/>
    <col min="3855" max="3855" width="13.5703125" style="18" bestFit="1" customWidth="1"/>
    <col min="3856" max="4096" width="9.140625" style="18"/>
    <col min="4097" max="4097" width="31.28515625" style="18" customWidth="1"/>
    <col min="4098" max="4098" width="16.5703125" style="18" bestFit="1" customWidth="1"/>
    <col min="4099" max="4099" width="13.42578125" style="18" bestFit="1" customWidth="1"/>
    <col min="4100" max="4105" width="13.5703125" style="18" bestFit="1" customWidth="1"/>
    <col min="4106" max="4107" width="13.42578125" style="18" bestFit="1" customWidth="1"/>
    <col min="4108" max="4109" width="13.5703125" style="18" bestFit="1" customWidth="1"/>
    <col min="4110" max="4110" width="16.140625" style="18" bestFit="1" customWidth="1"/>
    <col min="4111" max="4111" width="13.5703125" style="18" bestFit="1" customWidth="1"/>
    <col min="4112" max="4352" width="9.140625" style="18"/>
    <col min="4353" max="4353" width="31.28515625" style="18" customWidth="1"/>
    <col min="4354" max="4354" width="16.5703125" style="18" bestFit="1" customWidth="1"/>
    <col min="4355" max="4355" width="13.42578125" style="18" bestFit="1" customWidth="1"/>
    <col min="4356" max="4361" width="13.5703125" style="18" bestFit="1" customWidth="1"/>
    <col min="4362" max="4363" width="13.42578125" style="18" bestFit="1" customWidth="1"/>
    <col min="4364" max="4365" width="13.5703125" style="18" bestFit="1" customWidth="1"/>
    <col min="4366" max="4366" width="16.140625" style="18" bestFit="1" customWidth="1"/>
    <col min="4367" max="4367" width="13.5703125" style="18" bestFit="1" customWidth="1"/>
    <col min="4368" max="4608" width="9.140625" style="18"/>
    <col min="4609" max="4609" width="31.28515625" style="18" customWidth="1"/>
    <col min="4610" max="4610" width="16.5703125" style="18" bestFit="1" customWidth="1"/>
    <col min="4611" max="4611" width="13.42578125" style="18" bestFit="1" customWidth="1"/>
    <col min="4612" max="4617" width="13.5703125" style="18" bestFit="1" customWidth="1"/>
    <col min="4618" max="4619" width="13.42578125" style="18" bestFit="1" customWidth="1"/>
    <col min="4620" max="4621" width="13.5703125" style="18" bestFit="1" customWidth="1"/>
    <col min="4622" max="4622" width="16.140625" style="18" bestFit="1" customWidth="1"/>
    <col min="4623" max="4623" width="13.5703125" style="18" bestFit="1" customWidth="1"/>
    <col min="4624" max="4864" width="9.140625" style="18"/>
    <col min="4865" max="4865" width="31.28515625" style="18" customWidth="1"/>
    <col min="4866" max="4866" width="16.5703125" style="18" bestFit="1" customWidth="1"/>
    <col min="4867" max="4867" width="13.42578125" style="18" bestFit="1" customWidth="1"/>
    <col min="4868" max="4873" width="13.5703125" style="18" bestFit="1" customWidth="1"/>
    <col min="4874" max="4875" width="13.42578125" style="18" bestFit="1" customWidth="1"/>
    <col min="4876" max="4877" width="13.5703125" style="18" bestFit="1" customWidth="1"/>
    <col min="4878" max="4878" width="16.140625" style="18" bestFit="1" customWidth="1"/>
    <col min="4879" max="4879" width="13.5703125" style="18" bestFit="1" customWidth="1"/>
    <col min="4880" max="5120" width="9.140625" style="18"/>
    <col min="5121" max="5121" width="31.28515625" style="18" customWidth="1"/>
    <col min="5122" max="5122" width="16.5703125" style="18" bestFit="1" customWidth="1"/>
    <col min="5123" max="5123" width="13.42578125" style="18" bestFit="1" customWidth="1"/>
    <col min="5124" max="5129" width="13.5703125" style="18" bestFit="1" customWidth="1"/>
    <col min="5130" max="5131" width="13.42578125" style="18" bestFit="1" customWidth="1"/>
    <col min="5132" max="5133" width="13.5703125" style="18" bestFit="1" customWidth="1"/>
    <col min="5134" max="5134" width="16.140625" style="18" bestFit="1" customWidth="1"/>
    <col min="5135" max="5135" width="13.5703125" style="18" bestFit="1" customWidth="1"/>
    <col min="5136" max="5376" width="9.140625" style="18"/>
    <col min="5377" max="5377" width="31.28515625" style="18" customWidth="1"/>
    <col min="5378" max="5378" width="16.5703125" style="18" bestFit="1" customWidth="1"/>
    <col min="5379" max="5379" width="13.42578125" style="18" bestFit="1" customWidth="1"/>
    <col min="5380" max="5385" width="13.5703125" style="18" bestFit="1" customWidth="1"/>
    <col min="5386" max="5387" width="13.42578125" style="18" bestFit="1" customWidth="1"/>
    <col min="5388" max="5389" width="13.5703125" style="18" bestFit="1" customWidth="1"/>
    <col min="5390" max="5390" width="16.140625" style="18" bestFit="1" customWidth="1"/>
    <col min="5391" max="5391" width="13.5703125" style="18" bestFit="1" customWidth="1"/>
    <col min="5392" max="5632" width="9.140625" style="18"/>
    <col min="5633" max="5633" width="31.28515625" style="18" customWidth="1"/>
    <col min="5634" max="5634" width="16.5703125" style="18" bestFit="1" customWidth="1"/>
    <col min="5635" max="5635" width="13.42578125" style="18" bestFit="1" customWidth="1"/>
    <col min="5636" max="5641" width="13.5703125" style="18" bestFit="1" customWidth="1"/>
    <col min="5642" max="5643" width="13.42578125" style="18" bestFit="1" customWidth="1"/>
    <col min="5644" max="5645" width="13.5703125" style="18" bestFit="1" customWidth="1"/>
    <col min="5646" max="5646" width="16.140625" style="18" bestFit="1" customWidth="1"/>
    <col min="5647" max="5647" width="13.5703125" style="18" bestFit="1" customWidth="1"/>
    <col min="5648" max="5888" width="9.140625" style="18"/>
    <col min="5889" max="5889" width="31.28515625" style="18" customWidth="1"/>
    <col min="5890" max="5890" width="16.5703125" style="18" bestFit="1" customWidth="1"/>
    <col min="5891" max="5891" width="13.42578125" style="18" bestFit="1" customWidth="1"/>
    <col min="5892" max="5897" width="13.5703125" style="18" bestFit="1" customWidth="1"/>
    <col min="5898" max="5899" width="13.42578125" style="18" bestFit="1" customWidth="1"/>
    <col min="5900" max="5901" width="13.5703125" style="18" bestFit="1" customWidth="1"/>
    <col min="5902" max="5902" width="16.140625" style="18" bestFit="1" customWidth="1"/>
    <col min="5903" max="5903" width="13.5703125" style="18" bestFit="1" customWidth="1"/>
    <col min="5904" max="6144" width="9.140625" style="18"/>
    <col min="6145" max="6145" width="31.28515625" style="18" customWidth="1"/>
    <col min="6146" max="6146" width="16.5703125" style="18" bestFit="1" customWidth="1"/>
    <col min="6147" max="6147" width="13.42578125" style="18" bestFit="1" customWidth="1"/>
    <col min="6148" max="6153" width="13.5703125" style="18" bestFit="1" customWidth="1"/>
    <col min="6154" max="6155" width="13.42578125" style="18" bestFit="1" customWidth="1"/>
    <col min="6156" max="6157" width="13.5703125" style="18" bestFit="1" customWidth="1"/>
    <col min="6158" max="6158" width="16.140625" style="18" bestFit="1" customWidth="1"/>
    <col min="6159" max="6159" width="13.5703125" style="18" bestFit="1" customWidth="1"/>
    <col min="6160" max="6400" width="9.140625" style="18"/>
    <col min="6401" max="6401" width="31.28515625" style="18" customWidth="1"/>
    <col min="6402" max="6402" width="16.5703125" style="18" bestFit="1" customWidth="1"/>
    <col min="6403" max="6403" width="13.42578125" style="18" bestFit="1" customWidth="1"/>
    <col min="6404" max="6409" width="13.5703125" style="18" bestFit="1" customWidth="1"/>
    <col min="6410" max="6411" width="13.42578125" style="18" bestFit="1" customWidth="1"/>
    <col min="6412" max="6413" width="13.5703125" style="18" bestFit="1" customWidth="1"/>
    <col min="6414" max="6414" width="16.140625" style="18" bestFit="1" customWidth="1"/>
    <col min="6415" max="6415" width="13.5703125" style="18" bestFit="1" customWidth="1"/>
    <col min="6416" max="6656" width="9.140625" style="18"/>
    <col min="6657" max="6657" width="31.28515625" style="18" customWidth="1"/>
    <col min="6658" max="6658" width="16.5703125" style="18" bestFit="1" customWidth="1"/>
    <col min="6659" max="6659" width="13.42578125" style="18" bestFit="1" customWidth="1"/>
    <col min="6660" max="6665" width="13.5703125" style="18" bestFit="1" customWidth="1"/>
    <col min="6666" max="6667" width="13.42578125" style="18" bestFit="1" customWidth="1"/>
    <col min="6668" max="6669" width="13.5703125" style="18" bestFit="1" customWidth="1"/>
    <col min="6670" max="6670" width="16.140625" style="18" bestFit="1" customWidth="1"/>
    <col min="6671" max="6671" width="13.5703125" style="18" bestFit="1" customWidth="1"/>
    <col min="6672" max="6912" width="9.140625" style="18"/>
    <col min="6913" max="6913" width="31.28515625" style="18" customWidth="1"/>
    <col min="6914" max="6914" width="16.5703125" style="18" bestFit="1" customWidth="1"/>
    <col min="6915" max="6915" width="13.42578125" style="18" bestFit="1" customWidth="1"/>
    <col min="6916" max="6921" width="13.5703125" style="18" bestFit="1" customWidth="1"/>
    <col min="6922" max="6923" width="13.42578125" style="18" bestFit="1" customWidth="1"/>
    <col min="6924" max="6925" width="13.5703125" style="18" bestFit="1" customWidth="1"/>
    <col min="6926" max="6926" width="16.140625" style="18" bestFit="1" customWidth="1"/>
    <col min="6927" max="6927" width="13.5703125" style="18" bestFit="1" customWidth="1"/>
    <col min="6928" max="7168" width="9.140625" style="18"/>
    <col min="7169" max="7169" width="31.28515625" style="18" customWidth="1"/>
    <col min="7170" max="7170" width="16.5703125" style="18" bestFit="1" customWidth="1"/>
    <col min="7171" max="7171" width="13.42578125" style="18" bestFit="1" customWidth="1"/>
    <col min="7172" max="7177" width="13.5703125" style="18" bestFit="1" customWidth="1"/>
    <col min="7178" max="7179" width="13.42578125" style="18" bestFit="1" customWidth="1"/>
    <col min="7180" max="7181" width="13.5703125" style="18" bestFit="1" customWidth="1"/>
    <col min="7182" max="7182" width="16.140625" style="18" bestFit="1" customWidth="1"/>
    <col min="7183" max="7183" width="13.5703125" style="18" bestFit="1" customWidth="1"/>
    <col min="7184" max="7424" width="9.140625" style="18"/>
    <col min="7425" max="7425" width="31.28515625" style="18" customWidth="1"/>
    <col min="7426" max="7426" width="16.5703125" style="18" bestFit="1" customWidth="1"/>
    <col min="7427" max="7427" width="13.42578125" style="18" bestFit="1" customWidth="1"/>
    <col min="7428" max="7433" width="13.5703125" style="18" bestFit="1" customWidth="1"/>
    <col min="7434" max="7435" width="13.42578125" style="18" bestFit="1" customWidth="1"/>
    <col min="7436" max="7437" width="13.5703125" style="18" bestFit="1" customWidth="1"/>
    <col min="7438" max="7438" width="16.140625" style="18" bestFit="1" customWidth="1"/>
    <col min="7439" max="7439" width="13.5703125" style="18" bestFit="1" customWidth="1"/>
    <col min="7440" max="7680" width="9.140625" style="18"/>
    <col min="7681" max="7681" width="31.28515625" style="18" customWidth="1"/>
    <col min="7682" max="7682" width="16.5703125" style="18" bestFit="1" customWidth="1"/>
    <col min="7683" max="7683" width="13.42578125" style="18" bestFit="1" customWidth="1"/>
    <col min="7684" max="7689" width="13.5703125" style="18" bestFit="1" customWidth="1"/>
    <col min="7690" max="7691" width="13.42578125" style="18" bestFit="1" customWidth="1"/>
    <col min="7692" max="7693" width="13.5703125" style="18" bestFit="1" customWidth="1"/>
    <col min="7694" max="7694" width="16.140625" style="18" bestFit="1" customWidth="1"/>
    <col min="7695" max="7695" width="13.5703125" style="18" bestFit="1" customWidth="1"/>
    <col min="7696" max="7936" width="9.140625" style="18"/>
    <col min="7937" max="7937" width="31.28515625" style="18" customWidth="1"/>
    <col min="7938" max="7938" width="16.5703125" style="18" bestFit="1" customWidth="1"/>
    <col min="7939" max="7939" width="13.42578125" style="18" bestFit="1" customWidth="1"/>
    <col min="7940" max="7945" width="13.5703125" style="18" bestFit="1" customWidth="1"/>
    <col min="7946" max="7947" width="13.42578125" style="18" bestFit="1" customWidth="1"/>
    <col min="7948" max="7949" width="13.5703125" style="18" bestFit="1" customWidth="1"/>
    <col min="7950" max="7950" width="16.140625" style="18" bestFit="1" customWidth="1"/>
    <col min="7951" max="7951" width="13.5703125" style="18" bestFit="1" customWidth="1"/>
    <col min="7952" max="8192" width="9.140625" style="18"/>
    <col min="8193" max="8193" width="31.28515625" style="18" customWidth="1"/>
    <col min="8194" max="8194" width="16.5703125" style="18" bestFit="1" customWidth="1"/>
    <col min="8195" max="8195" width="13.42578125" style="18" bestFit="1" customWidth="1"/>
    <col min="8196" max="8201" width="13.5703125" style="18" bestFit="1" customWidth="1"/>
    <col min="8202" max="8203" width="13.42578125" style="18" bestFit="1" customWidth="1"/>
    <col min="8204" max="8205" width="13.5703125" style="18" bestFit="1" customWidth="1"/>
    <col min="8206" max="8206" width="16.140625" style="18" bestFit="1" customWidth="1"/>
    <col min="8207" max="8207" width="13.5703125" style="18" bestFit="1" customWidth="1"/>
    <col min="8208" max="8448" width="9.140625" style="18"/>
    <col min="8449" max="8449" width="31.28515625" style="18" customWidth="1"/>
    <col min="8450" max="8450" width="16.5703125" style="18" bestFit="1" customWidth="1"/>
    <col min="8451" max="8451" width="13.42578125" style="18" bestFit="1" customWidth="1"/>
    <col min="8452" max="8457" width="13.5703125" style="18" bestFit="1" customWidth="1"/>
    <col min="8458" max="8459" width="13.42578125" style="18" bestFit="1" customWidth="1"/>
    <col min="8460" max="8461" width="13.5703125" style="18" bestFit="1" customWidth="1"/>
    <col min="8462" max="8462" width="16.140625" style="18" bestFit="1" customWidth="1"/>
    <col min="8463" max="8463" width="13.5703125" style="18" bestFit="1" customWidth="1"/>
    <col min="8464" max="8704" width="9.140625" style="18"/>
    <col min="8705" max="8705" width="31.28515625" style="18" customWidth="1"/>
    <col min="8706" max="8706" width="16.5703125" style="18" bestFit="1" customWidth="1"/>
    <col min="8707" max="8707" width="13.42578125" style="18" bestFit="1" customWidth="1"/>
    <col min="8708" max="8713" width="13.5703125" style="18" bestFit="1" customWidth="1"/>
    <col min="8714" max="8715" width="13.42578125" style="18" bestFit="1" customWidth="1"/>
    <col min="8716" max="8717" width="13.5703125" style="18" bestFit="1" customWidth="1"/>
    <col min="8718" max="8718" width="16.140625" style="18" bestFit="1" customWidth="1"/>
    <col min="8719" max="8719" width="13.5703125" style="18" bestFit="1" customWidth="1"/>
    <col min="8720" max="8960" width="9.140625" style="18"/>
    <col min="8961" max="8961" width="31.28515625" style="18" customWidth="1"/>
    <col min="8962" max="8962" width="16.5703125" style="18" bestFit="1" customWidth="1"/>
    <col min="8963" max="8963" width="13.42578125" style="18" bestFit="1" customWidth="1"/>
    <col min="8964" max="8969" width="13.5703125" style="18" bestFit="1" customWidth="1"/>
    <col min="8970" max="8971" width="13.42578125" style="18" bestFit="1" customWidth="1"/>
    <col min="8972" max="8973" width="13.5703125" style="18" bestFit="1" customWidth="1"/>
    <col min="8974" max="8974" width="16.140625" style="18" bestFit="1" customWidth="1"/>
    <col min="8975" max="8975" width="13.5703125" style="18" bestFit="1" customWidth="1"/>
    <col min="8976" max="9216" width="9.140625" style="18"/>
    <col min="9217" max="9217" width="31.28515625" style="18" customWidth="1"/>
    <col min="9218" max="9218" width="16.5703125" style="18" bestFit="1" customWidth="1"/>
    <col min="9219" max="9219" width="13.42578125" style="18" bestFit="1" customWidth="1"/>
    <col min="9220" max="9225" width="13.5703125" style="18" bestFit="1" customWidth="1"/>
    <col min="9226" max="9227" width="13.42578125" style="18" bestFit="1" customWidth="1"/>
    <col min="9228" max="9229" width="13.5703125" style="18" bestFit="1" customWidth="1"/>
    <col min="9230" max="9230" width="16.140625" style="18" bestFit="1" customWidth="1"/>
    <col min="9231" max="9231" width="13.5703125" style="18" bestFit="1" customWidth="1"/>
    <col min="9232" max="9472" width="9.140625" style="18"/>
    <col min="9473" max="9473" width="31.28515625" style="18" customWidth="1"/>
    <col min="9474" max="9474" width="16.5703125" style="18" bestFit="1" customWidth="1"/>
    <col min="9475" max="9475" width="13.42578125" style="18" bestFit="1" customWidth="1"/>
    <col min="9476" max="9481" width="13.5703125" style="18" bestFit="1" customWidth="1"/>
    <col min="9482" max="9483" width="13.42578125" style="18" bestFit="1" customWidth="1"/>
    <col min="9484" max="9485" width="13.5703125" style="18" bestFit="1" customWidth="1"/>
    <col min="9486" max="9486" width="16.140625" style="18" bestFit="1" customWidth="1"/>
    <col min="9487" max="9487" width="13.5703125" style="18" bestFit="1" customWidth="1"/>
    <col min="9488" max="9728" width="9.140625" style="18"/>
    <col min="9729" max="9729" width="31.28515625" style="18" customWidth="1"/>
    <col min="9730" max="9730" width="16.5703125" style="18" bestFit="1" customWidth="1"/>
    <col min="9731" max="9731" width="13.42578125" style="18" bestFit="1" customWidth="1"/>
    <col min="9732" max="9737" width="13.5703125" style="18" bestFit="1" customWidth="1"/>
    <col min="9738" max="9739" width="13.42578125" style="18" bestFit="1" customWidth="1"/>
    <col min="9740" max="9741" width="13.5703125" style="18" bestFit="1" customWidth="1"/>
    <col min="9742" max="9742" width="16.140625" style="18" bestFit="1" customWidth="1"/>
    <col min="9743" max="9743" width="13.5703125" style="18" bestFit="1" customWidth="1"/>
    <col min="9744" max="9984" width="9.140625" style="18"/>
    <col min="9985" max="9985" width="31.28515625" style="18" customWidth="1"/>
    <col min="9986" max="9986" width="16.5703125" style="18" bestFit="1" customWidth="1"/>
    <col min="9987" max="9987" width="13.42578125" style="18" bestFit="1" customWidth="1"/>
    <col min="9988" max="9993" width="13.5703125" style="18" bestFit="1" customWidth="1"/>
    <col min="9994" max="9995" width="13.42578125" style="18" bestFit="1" customWidth="1"/>
    <col min="9996" max="9997" width="13.5703125" style="18" bestFit="1" customWidth="1"/>
    <col min="9998" max="9998" width="16.140625" style="18" bestFit="1" customWidth="1"/>
    <col min="9999" max="9999" width="13.5703125" style="18" bestFit="1" customWidth="1"/>
    <col min="10000" max="10240" width="9.140625" style="18"/>
    <col min="10241" max="10241" width="31.28515625" style="18" customWidth="1"/>
    <col min="10242" max="10242" width="16.5703125" style="18" bestFit="1" customWidth="1"/>
    <col min="10243" max="10243" width="13.42578125" style="18" bestFit="1" customWidth="1"/>
    <col min="10244" max="10249" width="13.5703125" style="18" bestFit="1" customWidth="1"/>
    <col min="10250" max="10251" width="13.42578125" style="18" bestFit="1" customWidth="1"/>
    <col min="10252" max="10253" width="13.5703125" style="18" bestFit="1" customWidth="1"/>
    <col min="10254" max="10254" width="16.140625" style="18" bestFit="1" customWidth="1"/>
    <col min="10255" max="10255" width="13.5703125" style="18" bestFit="1" customWidth="1"/>
    <col min="10256" max="10496" width="9.140625" style="18"/>
    <col min="10497" max="10497" width="31.28515625" style="18" customWidth="1"/>
    <col min="10498" max="10498" width="16.5703125" style="18" bestFit="1" customWidth="1"/>
    <col min="10499" max="10499" width="13.42578125" style="18" bestFit="1" customWidth="1"/>
    <col min="10500" max="10505" width="13.5703125" style="18" bestFit="1" customWidth="1"/>
    <col min="10506" max="10507" width="13.42578125" style="18" bestFit="1" customWidth="1"/>
    <col min="10508" max="10509" width="13.5703125" style="18" bestFit="1" customWidth="1"/>
    <col min="10510" max="10510" width="16.140625" style="18" bestFit="1" customWidth="1"/>
    <col min="10511" max="10511" width="13.5703125" style="18" bestFit="1" customWidth="1"/>
    <col min="10512" max="10752" width="9.140625" style="18"/>
    <col min="10753" max="10753" width="31.28515625" style="18" customWidth="1"/>
    <col min="10754" max="10754" width="16.5703125" style="18" bestFit="1" customWidth="1"/>
    <col min="10755" max="10755" width="13.42578125" style="18" bestFit="1" customWidth="1"/>
    <col min="10756" max="10761" width="13.5703125" style="18" bestFit="1" customWidth="1"/>
    <col min="10762" max="10763" width="13.42578125" style="18" bestFit="1" customWidth="1"/>
    <col min="10764" max="10765" width="13.5703125" style="18" bestFit="1" customWidth="1"/>
    <col min="10766" max="10766" width="16.140625" style="18" bestFit="1" customWidth="1"/>
    <col min="10767" max="10767" width="13.5703125" style="18" bestFit="1" customWidth="1"/>
    <col min="10768" max="11008" width="9.140625" style="18"/>
    <col min="11009" max="11009" width="31.28515625" style="18" customWidth="1"/>
    <col min="11010" max="11010" width="16.5703125" style="18" bestFit="1" customWidth="1"/>
    <col min="11011" max="11011" width="13.42578125" style="18" bestFit="1" customWidth="1"/>
    <col min="11012" max="11017" width="13.5703125" style="18" bestFit="1" customWidth="1"/>
    <col min="11018" max="11019" width="13.42578125" style="18" bestFit="1" customWidth="1"/>
    <col min="11020" max="11021" width="13.5703125" style="18" bestFit="1" customWidth="1"/>
    <col min="11022" max="11022" width="16.140625" style="18" bestFit="1" customWidth="1"/>
    <col min="11023" max="11023" width="13.5703125" style="18" bestFit="1" customWidth="1"/>
    <col min="11024" max="11264" width="9.140625" style="18"/>
    <col min="11265" max="11265" width="31.28515625" style="18" customWidth="1"/>
    <col min="11266" max="11266" width="16.5703125" style="18" bestFit="1" customWidth="1"/>
    <col min="11267" max="11267" width="13.42578125" style="18" bestFit="1" customWidth="1"/>
    <col min="11268" max="11273" width="13.5703125" style="18" bestFit="1" customWidth="1"/>
    <col min="11274" max="11275" width="13.42578125" style="18" bestFit="1" customWidth="1"/>
    <col min="11276" max="11277" width="13.5703125" style="18" bestFit="1" customWidth="1"/>
    <col min="11278" max="11278" width="16.140625" style="18" bestFit="1" customWidth="1"/>
    <col min="11279" max="11279" width="13.5703125" style="18" bestFit="1" customWidth="1"/>
    <col min="11280" max="11520" width="9.140625" style="18"/>
    <col min="11521" max="11521" width="31.28515625" style="18" customWidth="1"/>
    <col min="11522" max="11522" width="16.5703125" style="18" bestFit="1" customWidth="1"/>
    <col min="11523" max="11523" width="13.42578125" style="18" bestFit="1" customWidth="1"/>
    <col min="11524" max="11529" width="13.5703125" style="18" bestFit="1" customWidth="1"/>
    <col min="11530" max="11531" width="13.42578125" style="18" bestFit="1" customWidth="1"/>
    <col min="11532" max="11533" width="13.5703125" style="18" bestFit="1" customWidth="1"/>
    <col min="11534" max="11534" width="16.140625" style="18" bestFit="1" customWidth="1"/>
    <col min="11535" max="11535" width="13.5703125" style="18" bestFit="1" customWidth="1"/>
    <col min="11536" max="11776" width="9.140625" style="18"/>
    <col min="11777" max="11777" width="31.28515625" style="18" customWidth="1"/>
    <col min="11778" max="11778" width="16.5703125" style="18" bestFit="1" customWidth="1"/>
    <col min="11779" max="11779" width="13.42578125" style="18" bestFit="1" customWidth="1"/>
    <col min="11780" max="11785" width="13.5703125" style="18" bestFit="1" customWidth="1"/>
    <col min="11786" max="11787" width="13.42578125" style="18" bestFit="1" customWidth="1"/>
    <col min="11788" max="11789" width="13.5703125" style="18" bestFit="1" customWidth="1"/>
    <col min="11790" max="11790" width="16.140625" style="18" bestFit="1" customWidth="1"/>
    <col min="11791" max="11791" width="13.5703125" style="18" bestFit="1" customWidth="1"/>
    <col min="11792" max="12032" width="9.140625" style="18"/>
    <col min="12033" max="12033" width="31.28515625" style="18" customWidth="1"/>
    <col min="12034" max="12034" width="16.5703125" style="18" bestFit="1" customWidth="1"/>
    <col min="12035" max="12035" width="13.42578125" style="18" bestFit="1" customWidth="1"/>
    <col min="12036" max="12041" width="13.5703125" style="18" bestFit="1" customWidth="1"/>
    <col min="12042" max="12043" width="13.42578125" style="18" bestFit="1" customWidth="1"/>
    <col min="12044" max="12045" width="13.5703125" style="18" bestFit="1" customWidth="1"/>
    <col min="12046" max="12046" width="16.140625" style="18" bestFit="1" customWidth="1"/>
    <col min="12047" max="12047" width="13.5703125" style="18" bestFit="1" customWidth="1"/>
    <col min="12048" max="12288" width="9.140625" style="18"/>
    <col min="12289" max="12289" width="31.28515625" style="18" customWidth="1"/>
    <col min="12290" max="12290" width="16.5703125" style="18" bestFit="1" customWidth="1"/>
    <col min="12291" max="12291" width="13.42578125" style="18" bestFit="1" customWidth="1"/>
    <col min="12292" max="12297" width="13.5703125" style="18" bestFit="1" customWidth="1"/>
    <col min="12298" max="12299" width="13.42578125" style="18" bestFit="1" customWidth="1"/>
    <col min="12300" max="12301" width="13.5703125" style="18" bestFit="1" customWidth="1"/>
    <col min="12302" max="12302" width="16.140625" style="18" bestFit="1" customWidth="1"/>
    <col min="12303" max="12303" width="13.5703125" style="18" bestFit="1" customWidth="1"/>
    <col min="12304" max="12544" width="9.140625" style="18"/>
    <col min="12545" max="12545" width="31.28515625" style="18" customWidth="1"/>
    <col min="12546" max="12546" width="16.5703125" style="18" bestFit="1" customWidth="1"/>
    <col min="12547" max="12547" width="13.42578125" style="18" bestFit="1" customWidth="1"/>
    <col min="12548" max="12553" width="13.5703125" style="18" bestFit="1" customWidth="1"/>
    <col min="12554" max="12555" width="13.42578125" style="18" bestFit="1" customWidth="1"/>
    <col min="12556" max="12557" width="13.5703125" style="18" bestFit="1" customWidth="1"/>
    <col min="12558" max="12558" width="16.140625" style="18" bestFit="1" customWidth="1"/>
    <col min="12559" max="12559" width="13.5703125" style="18" bestFit="1" customWidth="1"/>
    <col min="12560" max="12800" width="9.140625" style="18"/>
    <col min="12801" max="12801" width="31.28515625" style="18" customWidth="1"/>
    <col min="12802" max="12802" width="16.5703125" style="18" bestFit="1" customWidth="1"/>
    <col min="12803" max="12803" width="13.42578125" style="18" bestFit="1" customWidth="1"/>
    <col min="12804" max="12809" width="13.5703125" style="18" bestFit="1" customWidth="1"/>
    <col min="12810" max="12811" width="13.42578125" style="18" bestFit="1" customWidth="1"/>
    <col min="12812" max="12813" width="13.5703125" style="18" bestFit="1" customWidth="1"/>
    <col min="12814" max="12814" width="16.140625" style="18" bestFit="1" customWidth="1"/>
    <col min="12815" max="12815" width="13.5703125" style="18" bestFit="1" customWidth="1"/>
    <col min="12816" max="13056" width="9.140625" style="18"/>
    <col min="13057" max="13057" width="31.28515625" style="18" customWidth="1"/>
    <col min="13058" max="13058" width="16.5703125" style="18" bestFit="1" customWidth="1"/>
    <col min="13059" max="13059" width="13.42578125" style="18" bestFit="1" customWidth="1"/>
    <col min="13060" max="13065" width="13.5703125" style="18" bestFit="1" customWidth="1"/>
    <col min="13066" max="13067" width="13.42578125" style="18" bestFit="1" customWidth="1"/>
    <col min="13068" max="13069" width="13.5703125" style="18" bestFit="1" customWidth="1"/>
    <col min="13070" max="13070" width="16.140625" style="18" bestFit="1" customWidth="1"/>
    <col min="13071" max="13071" width="13.5703125" style="18" bestFit="1" customWidth="1"/>
    <col min="13072" max="13312" width="9.140625" style="18"/>
    <col min="13313" max="13313" width="31.28515625" style="18" customWidth="1"/>
    <col min="13314" max="13314" width="16.5703125" style="18" bestFit="1" customWidth="1"/>
    <col min="13315" max="13315" width="13.42578125" style="18" bestFit="1" customWidth="1"/>
    <col min="13316" max="13321" width="13.5703125" style="18" bestFit="1" customWidth="1"/>
    <col min="13322" max="13323" width="13.42578125" style="18" bestFit="1" customWidth="1"/>
    <col min="13324" max="13325" width="13.5703125" style="18" bestFit="1" customWidth="1"/>
    <col min="13326" max="13326" width="16.140625" style="18" bestFit="1" customWidth="1"/>
    <col min="13327" max="13327" width="13.5703125" style="18" bestFit="1" customWidth="1"/>
    <col min="13328" max="13568" width="9.140625" style="18"/>
    <col min="13569" max="13569" width="31.28515625" style="18" customWidth="1"/>
    <col min="13570" max="13570" width="16.5703125" style="18" bestFit="1" customWidth="1"/>
    <col min="13571" max="13571" width="13.42578125" style="18" bestFit="1" customWidth="1"/>
    <col min="13572" max="13577" width="13.5703125" style="18" bestFit="1" customWidth="1"/>
    <col min="13578" max="13579" width="13.42578125" style="18" bestFit="1" customWidth="1"/>
    <col min="13580" max="13581" width="13.5703125" style="18" bestFit="1" customWidth="1"/>
    <col min="13582" max="13582" width="16.140625" style="18" bestFit="1" customWidth="1"/>
    <col min="13583" max="13583" width="13.5703125" style="18" bestFit="1" customWidth="1"/>
    <col min="13584" max="13824" width="9.140625" style="18"/>
    <col min="13825" max="13825" width="31.28515625" style="18" customWidth="1"/>
    <col min="13826" max="13826" width="16.5703125" style="18" bestFit="1" customWidth="1"/>
    <col min="13827" max="13827" width="13.42578125" style="18" bestFit="1" customWidth="1"/>
    <col min="13828" max="13833" width="13.5703125" style="18" bestFit="1" customWidth="1"/>
    <col min="13834" max="13835" width="13.42578125" style="18" bestFit="1" customWidth="1"/>
    <col min="13836" max="13837" width="13.5703125" style="18" bestFit="1" customWidth="1"/>
    <col min="13838" max="13838" width="16.140625" style="18" bestFit="1" customWidth="1"/>
    <col min="13839" max="13839" width="13.5703125" style="18" bestFit="1" customWidth="1"/>
    <col min="13840" max="14080" width="9.140625" style="18"/>
    <col min="14081" max="14081" width="31.28515625" style="18" customWidth="1"/>
    <col min="14082" max="14082" width="16.5703125" style="18" bestFit="1" customWidth="1"/>
    <col min="14083" max="14083" width="13.42578125" style="18" bestFit="1" customWidth="1"/>
    <col min="14084" max="14089" width="13.5703125" style="18" bestFit="1" customWidth="1"/>
    <col min="14090" max="14091" width="13.42578125" style="18" bestFit="1" customWidth="1"/>
    <col min="14092" max="14093" width="13.5703125" style="18" bestFit="1" customWidth="1"/>
    <col min="14094" max="14094" width="16.140625" style="18" bestFit="1" customWidth="1"/>
    <col min="14095" max="14095" width="13.5703125" style="18" bestFit="1" customWidth="1"/>
    <col min="14096" max="14336" width="9.140625" style="18"/>
    <col min="14337" max="14337" width="31.28515625" style="18" customWidth="1"/>
    <col min="14338" max="14338" width="16.5703125" style="18" bestFit="1" customWidth="1"/>
    <col min="14339" max="14339" width="13.42578125" style="18" bestFit="1" customWidth="1"/>
    <col min="14340" max="14345" width="13.5703125" style="18" bestFit="1" customWidth="1"/>
    <col min="14346" max="14347" width="13.42578125" style="18" bestFit="1" customWidth="1"/>
    <col min="14348" max="14349" width="13.5703125" style="18" bestFit="1" customWidth="1"/>
    <col min="14350" max="14350" width="16.140625" style="18" bestFit="1" customWidth="1"/>
    <col min="14351" max="14351" width="13.5703125" style="18" bestFit="1" customWidth="1"/>
    <col min="14352" max="14592" width="9.140625" style="18"/>
    <col min="14593" max="14593" width="31.28515625" style="18" customWidth="1"/>
    <col min="14594" max="14594" width="16.5703125" style="18" bestFit="1" customWidth="1"/>
    <col min="14595" max="14595" width="13.42578125" style="18" bestFit="1" customWidth="1"/>
    <col min="14596" max="14601" width="13.5703125" style="18" bestFit="1" customWidth="1"/>
    <col min="14602" max="14603" width="13.42578125" style="18" bestFit="1" customWidth="1"/>
    <col min="14604" max="14605" width="13.5703125" style="18" bestFit="1" customWidth="1"/>
    <col min="14606" max="14606" width="16.140625" style="18" bestFit="1" customWidth="1"/>
    <col min="14607" max="14607" width="13.5703125" style="18" bestFit="1" customWidth="1"/>
    <col min="14608" max="14848" width="9.140625" style="18"/>
    <col min="14849" max="14849" width="31.28515625" style="18" customWidth="1"/>
    <col min="14850" max="14850" width="16.5703125" style="18" bestFit="1" customWidth="1"/>
    <col min="14851" max="14851" width="13.42578125" style="18" bestFit="1" customWidth="1"/>
    <col min="14852" max="14857" width="13.5703125" style="18" bestFit="1" customWidth="1"/>
    <col min="14858" max="14859" width="13.42578125" style="18" bestFit="1" customWidth="1"/>
    <col min="14860" max="14861" width="13.5703125" style="18" bestFit="1" customWidth="1"/>
    <col min="14862" max="14862" width="16.140625" style="18" bestFit="1" customWidth="1"/>
    <col min="14863" max="14863" width="13.5703125" style="18" bestFit="1" customWidth="1"/>
    <col min="14864" max="15104" width="9.140625" style="18"/>
    <col min="15105" max="15105" width="31.28515625" style="18" customWidth="1"/>
    <col min="15106" max="15106" width="16.5703125" style="18" bestFit="1" customWidth="1"/>
    <col min="15107" max="15107" width="13.42578125" style="18" bestFit="1" customWidth="1"/>
    <col min="15108" max="15113" width="13.5703125" style="18" bestFit="1" customWidth="1"/>
    <col min="15114" max="15115" width="13.42578125" style="18" bestFit="1" customWidth="1"/>
    <col min="15116" max="15117" width="13.5703125" style="18" bestFit="1" customWidth="1"/>
    <col min="15118" max="15118" width="16.140625" style="18" bestFit="1" customWidth="1"/>
    <col min="15119" max="15119" width="13.5703125" style="18" bestFit="1" customWidth="1"/>
    <col min="15120" max="15360" width="9.140625" style="18"/>
    <col min="15361" max="15361" width="31.28515625" style="18" customWidth="1"/>
    <col min="15362" max="15362" width="16.5703125" style="18" bestFit="1" customWidth="1"/>
    <col min="15363" max="15363" width="13.42578125" style="18" bestFit="1" customWidth="1"/>
    <col min="15364" max="15369" width="13.5703125" style="18" bestFit="1" customWidth="1"/>
    <col min="15370" max="15371" width="13.42578125" style="18" bestFit="1" customWidth="1"/>
    <col min="15372" max="15373" width="13.5703125" style="18" bestFit="1" customWidth="1"/>
    <col min="15374" max="15374" width="16.140625" style="18" bestFit="1" customWidth="1"/>
    <col min="15375" max="15375" width="13.5703125" style="18" bestFit="1" customWidth="1"/>
    <col min="15376" max="15616" width="9.140625" style="18"/>
    <col min="15617" max="15617" width="31.28515625" style="18" customWidth="1"/>
    <col min="15618" max="15618" width="16.5703125" style="18" bestFit="1" customWidth="1"/>
    <col min="15619" max="15619" width="13.42578125" style="18" bestFit="1" customWidth="1"/>
    <col min="15620" max="15625" width="13.5703125" style="18" bestFit="1" customWidth="1"/>
    <col min="15626" max="15627" width="13.42578125" style="18" bestFit="1" customWidth="1"/>
    <col min="15628" max="15629" width="13.5703125" style="18" bestFit="1" customWidth="1"/>
    <col min="15630" max="15630" width="16.140625" style="18" bestFit="1" customWidth="1"/>
    <col min="15631" max="15631" width="13.5703125" style="18" bestFit="1" customWidth="1"/>
    <col min="15632" max="15872" width="9.140625" style="18"/>
    <col min="15873" max="15873" width="31.28515625" style="18" customWidth="1"/>
    <col min="15874" max="15874" width="16.5703125" style="18" bestFit="1" customWidth="1"/>
    <col min="15875" max="15875" width="13.42578125" style="18" bestFit="1" customWidth="1"/>
    <col min="15876" max="15881" width="13.5703125" style="18" bestFit="1" customWidth="1"/>
    <col min="15882" max="15883" width="13.42578125" style="18" bestFit="1" customWidth="1"/>
    <col min="15884" max="15885" width="13.5703125" style="18" bestFit="1" customWidth="1"/>
    <col min="15886" max="15886" width="16.140625" style="18" bestFit="1" customWidth="1"/>
    <col min="15887" max="15887" width="13.5703125" style="18" bestFit="1" customWidth="1"/>
    <col min="15888" max="16128" width="9.140625" style="18"/>
    <col min="16129" max="16129" width="31.28515625" style="18" customWidth="1"/>
    <col min="16130" max="16130" width="16.5703125" style="18" bestFit="1" customWidth="1"/>
    <col min="16131" max="16131" width="13.42578125" style="18" bestFit="1" customWidth="1"/>
    <col min="16132" max="16137" width="13.5703125" style="18" bestFit="1" customWidth="1"/>
    <col min="16138" max="16139" width="13.42578125" style="18" bestFit="1" customWidth="1"/>
    <col min="16140" max="16141" width="13.5703125" style="18" bestFit="1" customWidth="1"/>
    <col min="16142" max="16142" width="16.140625" style="18" bestFit="1" customWidth="1"/>
    <col min="16143" max="16143" width="13.5703125" style="18" bestFit="1" customWidth="1"/>
    <col min="16144" max="16384" width="9.140625" style="18"/>
  </cols>
  <sheetData>
    <row r="1" spans="1:15" s="18" customFormat="1" x14ac:dyDescent="0.2">
      <c r="C1" s="48"/>
      <c r="L1" s="48"/>
      <c r="M1" s="48"/>
      <c r="N1" s="49" t="s">
        <v>39</v>
      </c>
    </row>
    <row r="2" spans="1:15" s="18" customFormat="1" x14ac:dyDescent="0.2">
      <c r="A2" s="8" t="s">
        <v>56</v>
      </c>
      <c r="B2" s="19" t="s">
        <v>27</v>
      </c>
      <c r="C2" s="50" t="s">
        <v>28</v>
      </c>
      <c r="D2" s="19" t="s">
        <v>29</v>
      </c>
      <c r="E2" s="19" t="s">
        <v>30</v>
      </c>
      <c r="F2" s="19" t="s">
        <v>31</v>
      </c>
      <c r="G2" s="19" t="s">
        <v>32</v>
      </c>
      <c r="H2" s="19" t="s">
        <v>33</v>
      </c>
      <c r="I2" s="19" t="s">
        <v>34</v>
      </c>
      <c r="J2" s="19" t="s">
        <v>35</v>
      </c>
      <c r="K2" s="19" t="s">
        <v>36</v>
      </c>
      <c r="L2" s="50" t="s">
        <v>37</v>
      </c>
      <c r="M2" s="50" t="s">
        <v>38</v>
      </c>
      <c r="N2" s="19" t="s">
        <v>9</v>
      </c>
    </row>
    <row r="3" spans="1:15" s="18" customFormat="1" x14ac:dyDescent="0.2">
      <c r="A3" s="5"/>
      <c r="C3" s="48"/>
      <c r="J3" s="48"/>
      <c r="L3" s="48"/>
      <c r="M3" s="48"/>
    </row>
    <row r="4" spans="1:15" s="18" customFormat="1" x14ac:dyDescent="0.2">
      <c r="A4" s="17" t="s">
        <v>57</v>
      </c>
      <c r="C4" s="48"/>
      <c r="J4" s="48"/>
      <c r="L4" s="48"/>
      <c r="M4" s="48"/>
    </row>
    <row r="5" spans="1:15" s="18" customFormat="1" x14ac:dyDescent="0.2">
      <c r="A5" s="18" t="s">
        <v>10</v>
      </c>
      <c r="B5" s="5">
        <v>3725656.96</v>
      </c>
      <c r="C5" s="51">
        <v>3695191.54</v>
      </c>
      <c r="D5" s="5">
        <v>3924438.68</v>
      </c>
      <c r="E5" s="5">
        <v>3616431.86</v>
      </c>
      <c r="F5" s="5">
        <v>1655659.7</v>
      </c>
      <c r="G5" s="5">
        <v>4541857.5999999996</v>
      </c>
      <c r="H5" s="5">
        <v>3421501.66</v>
      </c>
      <c r="I5" s="5">
        <v>2774897.93</v>
      </c>
      <c r="J5" s="51">
        <v>3315240.58</v>
      </c>
      <c r="K5" s="51">
        <v>3789233.97</v>
      </c>
      <c r="L5" s="51"/>
      <c r="M5" s="51"/>
      <c r="N5" s="5">
        <f>SUM(B5:M5)</f>
        <v>34460110.479999997</v>
      </c>
    </row>
    <row r="6" spans="1:15" s="18" customFormat="1" x14ac:dyDescent="0.2">
      <c r="B6" s="5"/>
      <c r="C6" s="51"/>
      <c r="D6" s="5"/>
      <c r="E6" s="5"/>
      <c r="F6" s="5"/>
      <c r="G6" s="5"/>
      <c r="H6" s="5"/>
      <c r="I6" s="5"/>
      <c r="J6" s="51"/>
      <c r="K6" s="51"/>
      <c r="L6" s="51"/>
      <c r="M6" s="51"/>
      <c r="N6" s="5"/>
    </row>
    <row r="7" spans="1:15" s="18" customFormat="1" x14ac:dyDescent="0.2">
      <c r="A7" s="17" t="s">
        <v>58</v>
      </c>
      <c r="B7" s="5"/>
      <c r="C7" s="51"/>
      <c r="D7" s="5"/>
      <c r="E7" s="5"/>
      <c r="F7" s="5"/>
      <c r="G7" s="5"/>
      <c r="H7" s="5"/>
      <c r="I7" s="5"/>
      <c r="J7" s="51"/>
      <c r="K7" s="51"/>
      <c r="L7" s="51"/>
      <c r="M7" s="51"/>
      <c r="N7" s="5"/>
    </row>
    <row r="8" spans="1:15" s="18" customFormat="1" x14ac:dyDescent="0.2">
      <c r="A8" s="18" t="s">
        <v>59</v>
      </c>
      <c r="B8" s="5">
        <v>4774.12</v>
      </c>
      <c r="C8" s="51">
        <v>4735.08</v>
      </c>
      <c r="D8" s="5">
        <v>5028.8500000000004</v>
      </c>
      <c r="E8" s="5">
        <v>4634.16</v>
      </c>
      <c r="F8" s="5">
        <v>2121.59</v>
      </c>
      <c r="G8" s="5">
        <v>5820.02</v>
      </c>
      <c r="H8" s="5">
        <v>4384.37</v>
      </c>
      <c r="I8" s="5">
        <v>3555.8</v>
      </c>
      <c r="J8" s="51">
        <v>4248.21</v>
      </c>
      <c r="K8" s="51">
        <v>4855.59</v>
      </c>
      <c r="L8" s="51"/>
      <c r="M8" s="51"/>
      <c r="N8" s="5">
        <f>SUM(B8:M8)</f>
        <v>44157.789999999994</v>
      </c>
    </row>
    <row r="9" spans="1:15" s="18" customFormat="1" x14ac:dyDescent="0.2">
      <c r="A9" s="18" t="s">
        <v>60</v>
      </c>
      <c r="B9" s="5">
        <v>0</v>
      </c>
      <c r="C9" s="51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1">
        <v>0</v>
      </c>
      <c r="K9" s="51">
        <v>0</v>
      </c>
      <c r="L9" s="51"/>
      <c r="M9" s="51"/>
      <c r="N9" s="5">
        <f>SUM(B9:M9)</f>
        <v>0</v>
      </c>
    </row>
    <row r="10" spans="1:15" s="18" customFormat="1" x14ac:dyDescent="0.2">
      <c r="B10" s="5"/>
      <c r="C10" s="51"/>
      <c r="D10" s="5"/>
      <c r="E10" s="5"/>
      <c r="F10" s="5"/>
      <c r="G10" s="5"/>
      <c r="H10" s="5"/>
      <c r="I10" s="5"/>
      <c r="J10" s="51"/>
      <c r="K10" s="51"/>
      <c r="L10" s="51"/>
      <c r="M10" s="51"/>
      <c r="N10" s="5"/>
    </row>
    <row r="11" spans="1:15" s="18" customFormat="1" x14ac:dyDescent="0.2">
      <c r="A11" s="52" t="s">
        <v>61</v>
      </c>
      <c r="B11" s="11">
        <v>3730431.08</v>
      </c>
      <c r="C11" s="53">
        <v>3699926.62</v>
      </c>
      <c r="D11" s="11">
        <v>3929467.5300000003</v>
      </c>
      <c r="E11" s="11">
        <v>3621066.02</v>
      </c>
      <c r="F11" s="11">
        <v>1657781.29</v>
      </c>
      <c r="G11" s="11">
        <v>4547677.6199999992</v>
      </c>
      <c r="H11" s="11">
        <v>3425886.0300000003</v>
      </c>
      <c r="I11" s="11">
        <v>2778453.73</v>
      </c>
      <c r="J11" s="53">
        <v>3319488.79</v>
      </c>
      <c r="K11" s="53">
        <v>3794089.56</v>
      </c>
      <c r="L11" s="53"/>
      <c r="M11" s="53"/>
      <c r="N11" s="11">
        <f>SUM(B11:M11)</f>
        <v>34504268.269999996</v>
      </c>
      <c r="O11" s="5"/>
    </row>
    <row r="12" spans="1:15" s="18" customFormat="1" x14ac:dyDescent="0.2">
      <c r="A12" s="52"/>
      <c r="B12" s="5"/>
      <c r="C12" s="51"/>
      <c r="D12" s="5"/>
      <c r="E12" s="5"/>
      <c r="F12" s="5"/>
      <c r="G12" s="5"/>
      <c r="H12" s="5"/>
      <c r="I12" s="5"/>
      <c r="J12" s="51"/>
      <c r="K12" s="51"/>
      <c r="L12" s="51"/>
      <c r="M12" s="51"/>
      <c r="N12" s="5"/>
    </row>
    <row r="13" spans="1:15" s="18" customFormat="1" x14ac:dyDescent="0.2">
      <c r="A13" s="17" t="s">
        <v>62</v>
      </c>
      <c r="B13" s="5"/>
      <c r="C13" s="51"/>
      <c r="D13" s="5"/>
      <c r="E13" s="5"/>
      <c r="F13" s="5"/>
      <c r="G13" s="5"/>
      <c r="H13" s="5"/>
      <c r="I13" s="5"/>
      <c r="J13" s="51"/>
      <c r="K13" s="51"/>
      <c r="L13" s="51"/>
      <c r="M13" s="51"/>
      <c r="N13" s="5"/>
    </row>
    <row r="14" spans="1:15" s="18" customFormat="1" x14ac:dyDescent="0.2">
      <c r="A14" s="17" t="s">
        <v>63</v>
      </c>
      <c r="B14" s="5"/>
      <c r="C14" s="51"/>
      <c r="D14" s="5"/>
      <c r="E14" s="5"/>
      <c r="F14" s="5"/>
      <c r="G14" s="5"/>
      <c r="H14" s="5"/>
      <c r="I14" s="5"/>
      <c r="J14" s="51"/>
      <c r="K14" s="51"/>
      <c r="L14" s="51"/>
      <c r="M14" s="51"/>
      <c r="N14" s="5"/>
    </row>
    <row r="15" spans="1:15" s="18" customFormat="1" x14ac:dyDescent="0.2">
      <c r="A15" s="18" t="s">
        <v>64</v>
      </c>
      <c r="B15" s="5">
        <v>677903.8899999999</v>
      </c>
      <c r="C15" s="51">
        <v>682621.37</v>
      </c>
      <c r="D15" s="5">
        <v>735036.69</v>
      </c>
      <c r="E15" s="5">
        <v>670461.77</v>
      </c>
      <c r="F15" s="5">
        <v>406106.33</v>
      </c>
      <c r="G15" s="5">
        <v>701564.41</v>
      </c>
      <c r="H15" s="5">
        <v>730396</v>
      </c>
      <c r="I15" s="5">
        <v>650910.91</v>
      </c>
      <c r="J15" s="51">
        <v>765217.72</v>
      </c>
      <c r="K15" s="51">
        <v>738507.28999999992</v>
      </c>
      <c r="L15" s="51"/>
      <c r="M15" s="51"/>
      <c r="N15" s="5">
        <f>SUM(B15:M15)</f>
        <v>6758726.3799999999</v>
      </c>
    </row>
    <row r="16" spans="1:15" s="18" customFormat="1" x14ac:dyDescent="0.2">
      <c r="B16" s="5"/>
      <c r="C16" s="51"/>
      <c r="D16" s="5"/>
      <c r="E16" s="5"/>
      <c r="F16" s="5"/>
      <c r="G16" s="5"/>
      <c r="H16" s="5"/>
      <c r="I16" s="5"/>
      <c r="J16" s="51"/>
      <c r="K16" s="51"/>
      <c r="L16" s="51"/>
      <c r="M16" s="51"/>
      <c r="N16" s="5"/>
    </row>
    <row r="17" spans="1:14" s="18" customFormat="1" x14ac:dyDescent="0.2">
      <c r="A17" s="18" t="s">
        <v>65</v>
      </c>
      <c r="B17" s="5">
        <v>194860.13</v>
      </c>
      <c r="C17" s="51">
        <v>196216.14</v>
      </c>
      <c r="D17" s="5">
        <v>211282.67</v>
      </c>
      <c r="E17" s="5">
        <v>192720.93</v>
      </c>
      <c r="F17" s="5">
        <v>116733.26</v>
      </c>
      <c r="G17" s="5">
        <v>201661.23</v>
      </c>
      <c r="H17" s="5">
        <v>209948.72</v>
      </c>
      <c r="I17" s="5">
        <v>187101.13</v>
      </c>
      <c r="J17" s="51">
        <v>219958.06</v>
      </c>
      <c r="K17" s="51">
        <v>212280.28</v>
      </c>
      <c r="L17" s="51"/>
      <c r="M17" s="51"/>
      <c r="N17" s="5">
        <f t="shared" ref="N17:N78" si="0">SUM(B17:M17)</f>
        <v>1942762.55</v>
      </c>
    </row>
    <row r="18" spans="1:14" s="18" customFormat="1" x14ac:dyDescent="0.2">
      <c r="B18" s="5"/>
      <c r="C18" s="51"/>
      <c r="D18" s="5"/>
      <c r="E18" s="5"/>
      <c r="F18" s="5"/>
      <c r="G18" s="5"/>
      <c r="H18" s="5"/>
      <c r="I18" s="5"/>
      <c r="J18" s="51"/>
      <c r="K18" s="51"/>
      <c r="L18" s="51"/>
      <c r="M18" s="51"/>
      <c r="N18" s="5"/>
    </row>
    <row r="19" spans="1:14" s="18" customFormat="1" x14ac:dyDescent="0.2">
      <c r="A19" s="17" t="s">
        <v>58</v>
      </c>
      <c r="B19" s="5"/>
      <c r="C19" s="51"/>
      <c r="D19" s="5"/>
      <c r="E19" s="5"/>
      <c r="F19" s="5"/>
      <c r="G19" s="5"/>
      <c r="H19" s="5"/>
      <c r="I19" s="5"/>
      <c r="J19" s="51"/>
      <c r="K19" s="51"/>
      <c r="L19" s="51"/>
      <c r="M19" s="51"/>
      <c r="N19" s="5"/>
    </row>
    <row r="20" spans="1:14" s="18" customFormat="1" x14ac:dyDescent="0.2">
      <c r="A20" s="18" t="s">
        <v>59</v>
      </c>
      <c r="B20" s="5">
        <v>1019.39</v>
      </c>
      <c r="C20" s="51">
        <v>1026.48</v>
      </c>
      <c r="D20" s="5">
        <v>1105.3</v>
      </c>
      <c r="E20" s="5">
        <v>1008.2</v>
      </c>
      <c r="F20" s="5">
        <v>610.67999999999995</v>
      </c>
      <c r="G20" s="5">
        <v>1054.97</v>
      </c>
      <c r="H20" s="5">
        <v>1098.32</v>
      </c>
      <c r="I20" s="5">
        <v>978.8</v>
      </c>
      <c r="J20" s="51">
        <v>1150.68</v>
      </c>
      <c r="K20" s="51">
        <v>1110.52</v>
      </c>
      <c r="L20" s="51"/>
      <c r="M20" s="51"/>
      <c r="N20" s="5">
        <f>SUM(B20:M20)</f>
        <v>10163.34</v>
      </c>
    </row>
    <row r="21" spans="1:14" s="18" customFormat="1" x14ac:dyDescent="0.2">
      <c r="A21" s="18" t="s">
        <v>66</v>
      </c>
      <c r="B21" s="5">
        <v>33902.43</v>
      </c>
      <c r="C21" s="51">
        <v>34138.35</v>
      </c>
      <c r="D21" s="5">
        <v>36759.68</v>
      </c>
      <c r="E21" s="5">
        <v>33530.239999999998</v>
      </c>
      <c r="F21" s="5">
        <v>20309.650000000001</v>
      </c>
      <c r="G21" s="5">
        <v>35085.71</v>
      </c>
      <c r="H21" s="5">
        <v>36527.589999999997</v>
      </c>
      <c r="I21" s="5">
        <v>32552.49</v>
      </c>
      <c r="J21" s="51">
        <v>38269.050000000003</v>
      </c>
      <c r="K21" s="51">
        <v>36933.25</v>
      </c>
      <c r="L21" s="51"/>
      <c r="M21" s="51"/>
      <c r="N21" s="5">
        <f>SUM(B21:M21)</f>
        <v>338008.43999999994</v>
      </c>
    </row>
    <row r="22" spans="1:14" s="18" customFormat="1" x14ac:dyDescent="0.2">
      <c r="B22" s="5"/>
      <c r="C22" s="51"/>
      <c r="D22" s="5"/>
      <c r="E22" s="5"/>
      <c r="F22" s="5"/>
      <c r="G22" s="5"/>
      <c r="H22" s="5"/>
      <c r="I22" s="5"/>
      <c r="J22" s="51"/>
      <c r="K22" s="51"/>
      <c r="L22" s="51"/>
      <c r="M22" s="51"/>
      <c r="N22" s="5"/>
    </row>
    <row r="23" spans="1:14" s="18" customFormat="1" x14ac:dyDescent="0.2">
      <c r="A23" s="52" t="s">
        <v>67</v>
      </c>
      <c r="B23" s="11">
        <v>907685.84</v>
      </c>
      <c r="C23" s="53">
        <v>914002.34</v>
      </c>
      <c r="D23" s="11">
        <v>984184.34000000008</v>
      </c>
      <c r="E23" s="11">
        <v>897721.1399999999</v>
      </c>
      <c r="F23" s="11">
        <v>543759.92000000004</v>
      </c>
      <c r="G23" s="11">
        <v>939366.32</v>
      </c>
      <c r="H23" s="11">
        <v>977970.62999999989</v>
      </c>
      <c r="I23" s="11">
        <v>871543.33000000007</v>
      </c>
      <c r="J23" s="53">
        <v>1024595.5100000001</v>
      </c>
      <c r="K23" s="53">
        <v>988831.34</v>
      </c>
      <c r="L23" s="53"/>
      <c r="M23" s="53"/>
      <c r="N23" s="11">
        <f>SUM(B23:M23)</f>
        <v>9049660.7100000009</v>
      </c>
    </row>
    <row r="24" spans="1:14" s="18" customFormat="1" x14ac:dyDescent="0.2">
      <c r="B24" s="5"/>
      <c r="C24" s="51"/>
      <c r="D24" s="5"/>
      <c r="E24" s="5"/>
      <c r="F24" s="5"/>
      <c r="G24" s="5"/>
      <c r="H24" s="5"/>
      <c r="I24" s="5"/>
      <c r="J24" s="51"/>
      <c r="K24" s="51"/>
      <c r="L24" s="51"/>
      <c r="M24" s="51"/>
      <c r="N24" s="5"/>
    </row>
    <row r="25" spans="1:14" s="18" customFormat="1" x14ac:dyDescent="0.2">
      <c r="A25" s="17" t="s">
        <v>68</v>
      </c>
      <c r="B25" s="5"/>
      <c r="C25" s="51"/>
      <c r="D25" s="5"/>
      <c r="E25" s="5"/>
      <c r="F25" s="5"/>
      <c r="G25" s="5"/>
      <c r="H25" s="5"/>
      <c r="I25" s="5"/>
      <c r="J25" s="51"/>
      <c r="K25" s="51"/>
      <c r="L25" s="51"/>
      <c r="M25" s="51"/>
      <c r="N25" s="5"/>
    </row>
    <row r="26" spans="1:14" s="18" customFormat="1" x14ac:dyDescent="0.2">
      <c r="A26" s="17" t="s">
        <v>69</v>
      </c>
      <c r="B26" s="5"/>
      <c r="C26" s="51"/>
      <c r="D26" s="5"/>
      <c r="E26" s="5"/>
      <c r="F26" s="5"/>
      <c r="G26" s="5"/>
      <c r="H26" s="5"/>
      <c r="I26" s="5"/>
      <c r="J26" s="51"/>
      <c r="K26" s="51"/>
      <c r="L26" s="51"/>
      <c r="M26" s="51"/>
      <c r="N26" s="5"/>
    </row>
    <row r="27" spans="1:14" s="18" customFormat="1" x14ac:dyDescent="0.2">
      <c r="A27" s="18" t="s">
        <v>70</v>
      </c>
      <c r="B27" s="54">
        <v>862.17</v>
      </c>
      <c r="C27" s="51">
        <v>862.17</v>
      </c>
      <c r="D27" s="5">
        <v>862.17</v>
      </c>
      <c r="E27" s="5">
        <v>862.17</v>
      </c>
      <c r="F27" s="5">
        <v>862.17</v>
      </c>
      <c r="G27" s="5">
        <v>862.17</v>
      </c>
      <c r="H27" s="5">
        <v>862.17</v>
      </c>
      <c r="I27" s="5">
        <v>862.17</v>
      </c>
      <c r="J27" s="51">
        <v>862.17</v>
      </c>
      <c r="K27" s="51">
        <v>862.17</v>
      </c>
      <c r="L27" s="51"/>
      <c r="M27" s="51"/>
      <c r="N27" s="5">
        <f t="shared" si="0"/>
        <v>8621.6999999999989</v>
      </c>
    </row>
    <row r="28" spans="1:14" s="18" customFormat="1" x14ac:dyDescent="0.2">
      <c r="A28" s="17" t="s">
        <v>63</v>
      </c>
      <c r="B28" s="54"/>
      <c r="C28" s="51"/>
      <c r="D28" s="5"/>
      <c r="E28" s="5"/>
      <c r="F28" s="5"/>
      <c r="G28" s="5"/>
      <c r="H28" s="5"/>
      <c r="I28" s="5"/>
      <c r="J28" s="51"/>
      <c r="K28" s="51"/>
      <c r="L28" s="51"/>
      <c r="M28" s="51"/>
      <c r="N28" s="5"/>
    </row>
    <row r="29" spans="1:14" s="18" customFormat="1" x14ac:dyDescent="0.2">
      <c r="A29" s="18" t="s">
        <v>71</v>
      </c>
      <c r="B29" s="54">
        <v>45754113.249999993</v>
      </c>
      <c r="C29" s="51">
        <v>45674074.639999993</v>
      </c>
      <c r="D29" s="5">
        <v>50616973.859999962</v>
      </c>
      <c r="E29" s="5">
        <v>46429210.230000004</v>
      </c>
      <c r="F29" s="5">
        <v>25556667.63000001</v>
      </c>
      <c r="G29" s="5">
        <v>57675533.4799999</v>
      </c>
      <c r="H29" s="5">
        <v>45509481.739999995</v>
      </c>
      <c r="I29" s="5">
        <v>43934870.150000021</v>
      </c>
      <c r="J29" s="51">
        <v>53175301.369999997</v>
      </c>
      <c r="K29" s="51">
        <v>49109605.539999954</v>
      </c>
      <c r="L29" s="51"/>
      <c r="M29" s="51"/>
      <c r="N29" s="5">
        <f t="shared" si="0"/>
        <v>463435831.88999987</v>
      </c>
    </row>
    <row r="30" spans="1:14" s="18" customFormat="1" x14ac:dyDescent="0.2">
      <c r="B30" s="54"/>
      <c r="C30" s="51"/>
      <c r="D30" s="5"/>
      <c r="E30" s="5"/>
      <c r="F30" s="5"/>
      <c r="G30" s="5"/>
      <c r="H30" s="5"/>
      <c r="I30" s="5"/>
      <c r="J30" s="51"/>
      <c r="K30" s="51"/>
      <c r="L30" s="51"/>
      <c r="M30" s="51"/>
      <c r="N30" s="5"/>
    </row>
    <row r="31" spans="1:14" s="18" customFormat="1" x14ac:dyDescent="0.2">
      <c r="A31" s="18" t="s">
        <v>72</v>
      </c>
      <c r="B31" s="54">
        <v>1173974.82</v>
      </c>
      <c r="C31" s="51">
        <v>1171921.1599999999</v>
      </c>
      <c r="D31" s="5">
        <v>1298747.78</v>
      </c>
      <c r="E31" s="5">
        <v>1191296.69</v>
      </c>
      <c r="F31" s="5">
        <v>655741.80000000005</v>
      </c>
      <c r="G31" s="5">
        <v>1479858.74</v>
      </c>
      <c r="H31" s="5">
        <v>1167697.98</v>
      </c>
      <c r="I31" s="5">
        <v>1127296.06</v>
      </c>
      <c r="J31" s="51">
        <v>1364390.23</v>
      </c>
      <c r="K31" s="51">
        <v>1260071.2</v>
      </c>
      <c r="L31" s="51"/>
      <c r="M31" s="51"/>
      <c r="N31" s="5">
        <f>SUM(B31:M31)</f>
        <v>11890996.459999999</v>
      </c>
    </row>
    <row r="32" spans="1:14" s="18" customFormat="1" x14ac:dyDescent="0.2">
      <c r="A32" s="18" t="s">
        <v>73</v>
      </c>
      <c r="B32" s="54">
        <v>13411682.689999999</v>
      </c>
      <c r="C32" s="51">
        <v>13388221.369999999</v>
      </c>
      <c r="D32" s="5">
        <v>14837109.6</v>
      </c>
      <c r="E32" s="5">
        <v>13609570.619999999</v>
      </c>
      <c r="F32" s="5">
        <v>7491302.8099999996</v>
      </c>
      <c r="G32" s="5">
        <v>16906151.149999999</v>
      </c>
      <c r="H32" s="5">
        <v>13339975.039999999</v>
      </c>
      <c r="I32" s="5">
        <v>12878416.74</v>
      </c>
      <c r="J32" s="51">
        <v>15587019.800000001</v>
      </c>
      <c r="K32" s="51">
        <v>14395261.98</v>
      </c>
      <c r="L32" s="51"/>
      <c r="M32" s="51"/>
      <c r="N32" s="5">
        <f t="shared" si="0"/>
        <v>135844711.79999998</v>
      </c>
    </row>
    <row r="33" spans="1:14" s="18" customFormat="1" x14ac:dyDescent="0.2">
      <c r="A33" s="18" t="s">
        <v>74</v>
      </c>
      <c r="B33" s="54">
        <v>34511784.380000003</v>
      </c>
      <c r="C33" s="51">
        <v>34451412.240000002</v>
      </c>
      <c r="D33" s="5">
        <v>38179782.439999998</v>
      </c>
      <c r="E33" s="5">
        <v>35021002.030000001</v>
      </c>
      <c r="F33" s="5">
        <v>19277090.98</v>
      </c>
      <c r="G33" s="5">
        <v>43503970.140000001</v>
      </c>
      <c r="H33" s="5">
        <v>34327261.740000002</v>
      </c>
      <c r="I33" s="5">
        <v>33139550.940000001</v>
      </c>
      <c r="J33" s="51">
        <v>40109498.490000002</v>
      </c>
      <c r="K33" s="51">
        <v>37042792.380000003</v>
      </c>
      <c r="L33" s="51"/>
      <c r="M33" s="51"/>
      <c r="N33" s="5">
        <f t="shared" si="0"/>
        <v>349564145.75999999</v>
      </c>
    </row>
    <row r="34" spans="1:14" s="18" customFormat="1" x14ac:dyDescent="0.2">
      <c r="A34" s="18" t="s">
        <v>75</v>
      </c>
      <c r="B34" s="54">
        <v>1137110.3</v>
      </c>
      <c r="C34" s="51">
        <v>1135121.1299999999</v>
      </c>
      <c r="D34" s="5">
        <v>1257965.2</v>
      </c>
      <c r="E34" s="5">
        <v>1153888.24</v>
      </c>
      <c r="F34" s="5">
        <v>635150.55000000005</v>
      </c>
      <c r="G34" s="5">
        <v>1433389.01</v>
      </c>
      <c r="H34" s="5">
        <v>1131030.56</v>
      </c>
      <c r="I34" s="5">
        <v>1091897.31</v>
      </c>
      <c r="J34" s="51">
        <v>1321546.3799999999</v>
      </c>
      <c r="K34" s="51">
        <v>1220503.1299999999</v>
      </c>
      <c r="L34" s="51"/>
      <c r="M34" s="51"/>
      <c r="N34" s="5">
        <f t="shared" si="0"/>
        <v>11517601.809999999</v>
      </c>
    </row>
    <row r="35" spans="1:14" s="18" customFormat="1" x14ac:dyDescent="0.2">
      <c r="A35" s="18" t="s">
        <v>76</v>
      </c>
      <c r="B35" s="54">
        <v>7215443.8700000001</v>
      </c>
      <c r="C35" s="51">
        <v>7202821.75</v>
      </c>
      <c r="D35" s="5">
        <v>7982319.1399999997</v>
      </c>
      <c r="E35" s="5">
        <v>7321906.9699999997</v>
      </c>
      <c r="F35" s="5">
        <v>4030297.78</v>
      </c>
      <c r="G35" s="5">
        <v>9095457.1099999994</v>
      </c>
      <c r="H35" s="5">
        <v>7176865.3700000001</v>
      </c>
      <c r="I35" s="5">
        <v>6928548.4400000004</v>
      </c>
      <c r="J35" s="51">
        <v>8385768.5199999996</v>
      </c>
      <c r="K35" s="51">
        <v>7744606.4900000002</v>
      </c>
      <c r="L35" s="51"/>
      <c r="M35" s="51"/>
      <c r="N35" s="5">
        <f t="shared" si="0"/>
        <v>73084035.439999983</v>
      </c>
    </row>
    <row r="36" spans="1:14" s="18" customFormat="1" x14ac:dyDescent="0.2">
      <c r="A36" s="55"/>
      <c r="B36" s="54"/>
      <c r="C36" s="51"/>
      <c r="D36" s="5"/>
      <c r="E36" s="5"/>
      <c r="F36" s="5"/>
      <c r="G36" s="5"/>
      <c r="H36" s="5"/>
      <c r="I36" s="5"/>
      <c r="J36" s="51"/>
      <c r="K36" s="51"/>
      <c r="L36" s="51"/>
      <c r="M36" s="51"/>
      <c r="N36" s="5"/>
    </row>
    <row r="37" spans="1:14" s="18" customFormat="1" x14ac:dyDescent="0.2">
      <c r="A37" s="18" t="s">
        <v>77</v>
      </c>
      <c r="B37" s="54">
        <v>54894.03</v>
      </c>
      <c r="C37" s="51">
        <v>54798</v>
      </c>
      <c r="D37" s="5">
        <v>60728.3</v>
      </c>
      <c r="E37" s="5">
        <v>55703.98</v>
      </c>
      <c r="F37" s="5">
        <v>30661.91</v>
      </c>
      <c r="G37" s="5">
        <v>69196.89</v>
      </c>
      <c r="H37" s="5">
        <v>54600.53</v>
      </c>
      <c r="I37" s="5">
        <v>52711.37</v>
      </c>
      <c r="J37" s="51">
        <v>63797.69</v>
      </c>
      <c r="K37" s="51">
        <v>58919.82</v>
      </c>
      <c r="L37" s="51"/>
      <c r="M37" s="51"/>
      <c r="N37" s="5">
        <f>SUM(B37:M37)</f>
        <v>556012.52</v>
      </c>
    </row>
    <row r="38" spans="1:14" s="18" customFormat="1" x14ac:dyDescent="0.2">
      <c r="A38" s="18" t="s">
        <v>78</v>
      </c>
      <c r="B38" s="54">
        <v>725600.22</v>
      </c>
      <c r="C38" s="51">
        <v>724330.92</v>
      </c>
      <c r="D38" s="5">
        <v>802718.82</v>
      </c>
      <c r="E38" s="5">
        <v>736306.38</v>
      </c>
      <c r="F38" s="5">
        <v>405295.23</v>
      </c>
      <c r="G38" s="5">
        <v>914658.31</v>
      </c>
      <c r="H38" s="5">
        <v>721720.69</v>
      </c>
      <c r="I38" s="5">
        <v>696749.42</v>
      </c>
      <c r="J38" s="51">
        <v>843290.53</v>
      </c>
      <c r="K38" s="51">
        <v>778813.93</v>
      </c>
      <c r="L38" s="51"/>
      <c r="M38" s="51"/>
      <c r="N38" s="5">
        <f t="shared" si="0"/>
        <v>7349484.4500000002</v>
      </c>
    </row>
    <row r="39" spans="1:14" s="18" customFormat="1" x14ac:dyDescent="0.2">
      <c r="A39" s="18" t="s">
        <v>79</v>
      </c>
      <c r="B39" s="54">
        <v>0</v>
      </c>
      <c r="C39" s="51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1">
        <v>0</v>
      </c>
      <c r="K39" s="51">
        <v>0</v>
      </c>
      <c r="L39" s="51"/>
      <c r="M39" s="51"/>
      <c r="N39" s="5">
        <f t="shared" si="0"/>
        <v>0</v>
      </c>
    </row>
    <row r="40" spans="1:14" s="18" customFormat="1" x14ac:dyDescent="0.2">
      <c r="A40" s="18" t="s">
        <v>80</v>
      </c>
      <c r="B40" s="54">
        <v>901898.49</v>
      </c>
      <c r="C40" s="51">
        <v>900320.78</v>
      </c>
      <c r="D40" s="5">
        <v>997754.5</v>
      </c>
      <c r="E40" s="5">
        <v>915205.9</v>
      </c>
      <c r="F40" s="5">
        <v>503769.35</v>
      </c>
      <c r="G40" s="5">
        <v>1136891.81</v>
      </c>
      <c r="H40" s="5">
        <v>897076.35</v>
      </c>
      <c r="I40" s="5">
        <v>866037.83</v>
      </c>
      <c r="J40" s="51">
        <v>1048183.88</v>
      </c>
      <c r="K40" s="51">
        <v>968041.47</v>
      </c>
      <c r="L40" s="51"/>
      <c r="M40" s="51"/>
      <c r="N40" s="5">
        <f t="shared" si="0"/>
        <v>9135180.3599999994</v>
      </c>
    </row>
    <row r="41" spans="1:14" s="18" customFormat="1" x14ac:dyDescent="0.2">
      <c r="A41" s="18" t="s">
        <v>81</v>
      </c>
      <c r="B41" s="54">
        <v>85258.51</v>
      </c>
      <c r="C41" s="51">
        <v>85109.37</v>
      </c>
      <c r="D41" s="5">
        <v>94320</v>
      </c>
      <c r="E41" s="5">
        <v>86516.49</v>
      </c>
      <c r="F41" s="5">
        <v>47622.46</v>
      </c>
      <c r="G41" s="5">
        <v>107472.97</v>
      </c>
      <c r="H41" s="5">
        <v>84802.67</v>
      </c>
      <c r="I41" s="5">
        <v>81868.52</v>
      </c>
      <c r="J41" s="51">
        <v>99087.2</v>
      </c>
      <c r="K41" s="51">
        <v>91511.16</v>
      </c>
      <c r="L41" s="51"/>
      <c r="M41" s="51"/>
      <c r="N41" s="5">
        <f t="shared" si="0"/>
        <v>863569.35000000009</v>
      </c>
    </row>
    <row r="42" spans="1:14" s="18" customFormat="1" x14ac:dyDescent="0.2">
      <c r="A42" s="18" t="s">
        <v>82</v>
      </c>
      <c r="B42" s="54">
        <v>7981679.8099999996</v>
      </c>
      <c r="C42" s="51">
        <v>7967717.2999999998</v>
      </c>
      <c r="D42" s="5">
        <v>8829992.5399999991</v>
      </c>
      <c r="E42" s="5">
        <v>8099448.6299999999</v>
      </c>
      <c r="F42" s="5">
        <v>4458290.71</v>
      </c>
      <c r="G42" s="5">
        <v>10061338.93</v>
      </c>
      <c r="H42" s="5">
        <v>7939004.5099999998</v>
      </c>
      <c r="I42" s="5">
        <v>7664317.8300000001</v>
      </c>
      <c r="J42" s="51">
        <v>9276285.7599999998</v>
      </c>
      <c r="K42" s="51">
        <v>8567036.25</v>
      </c>
      <c r="L42" s="51"/>
      <c r="M42" s="51"/>
      <c r="N42" s="5">
        <f t="shared" si="0"/>
        <v>80845112.269999996</v>
      </c>
    </row>
    <row r="43" spans="1:14" s="18" customFormat="1" x14ac:dyDescent="0.2">
      <c r="A43" s="18" t="s">
        <v>83</v>
      </c>
      <c r="B43" s="54">
        <v>40745.19</v>
      </c>
      <c r="C43" s="51">
        <v>40673.910000000003</v>
      </c>
      <c r="D43" s="5">
        <v>45075.69</v>
      </c>
      <c r="E43" s="5">
        <v>41346.379999999997</v>
      </c>
      <c r="F43" s="5">
        <v>22758.86</v>
      </c>
      <c r="G43" s="5">
        <v>51361.51</v>
      </c>
      <c r="H43" s="5">
        <v>40527.339999999997</v>
      </c>
      <c r="I43" s="5">
        <v>39125.11</v>
      </c>
      <c r="J43" s="51">
        <v>47353.94</v>
      </c>
      <c r="K43" s="51">
        <v>43733.34</v>
      </c>
      <c r="L43" s="51"/>
      <c r="M43" s="51"/>
      <c r="N43" s="5">
        <f t="shared" si="0"/>
        <v>412701.27</v>
      </c>
    </row>
    <row r="44" spans="1:14" s="18" customFormat="1" x14ac:dyDescent="0.2">
      <c r="A44" s="18" t="s">
        <v>84</v>
      </c>
      <c r="B44" s="54">
        <v>3065834.85</v>
      </c>
      <c r="C44" s="51">
        <v>3060471.73</v>
      </c>
      <c r="D44" s="5">
        <v>3391679.39</v>
      </c>
      <c r="E44" s="5">
        <v>3111070.92</v>
      </c>
      <c r="F44" s="5">
        <v>1712469.48</v>
      </c>
      <c r="G44" s="5">
        <v>3864650.59</v>
      </c>
      <c r="H44" s="5">
        <v>3049442.89</v>
      </c>
      <c r="I44" s="5">
        <v>2943933.27</v>
      </c>
      <c r="J44" s="51">
        <v>3563104.62</v>
      </c>
      <c r="K44" s="51">
        <v>3290675.52</v>
      </c>
      <c r="L44" s="51"/>
      <c r="M44" s="51"/>
      <c r="N44" s="5">
        <f t="shared" si="0"/>
        <v>31053333.260000002</v>
      </c>
    </row>
    <row r="45" spans="1:14" s="18" customFormat="1" x14ac:dyDescent="0.2">
      <c r="A45" s="18" t="s">
        <v>85</v>
      </c>
      <c r="B45" s="54">
        <v>23548.44</v>
      </c>
      <c r="C45" s="51">
        <v>23507.25</v>
      </c>
      <c r="D45" s="5">
        <v>26051.23</v>
      </c>
      <c r="E45" s="5">
        <v>23895.9</v>
      </c>
      <c r="F45" s="5">
        <v>13153.35</v>
      </c>
      <c r="G45" s="5">
        <v>29684.09</v>
      </c>
      <c r="H45" s="5">
        <v>23422.54</v>
      </c>
      <c r="I45" s="5">
        <v>22612.13</v>
      </c>
      <c r="J45" s="51">
        <v>27367.94</v>
      </c>
      <c r="K45" s="51">
        <v>25275.43</v>
      </c>
      <c r="L45" s="51"/>
      <c r="M45" s="51"/>
      <c r="N45" s="5">
        <f t="shared" si="0"/>
        <v>238518.30000000002</v>
      </c>
    </row>
    <row r="46" spans="1:14" s="18" customFormat="1" x14ac:dyDescent="0.2">
      <c r="A46" s="18" t="s">
        <v>86</v>
      </c>
      <c r="B46" s="54">
        <v>1382184.51</v>
      </c>
      <c r="C46" s="51">
        <v>1379766.63</v>
      </c>
      <c r="D46" s="5">
        <v>1529086.51</v>
      </c>
      <c r="E46" s="5">
        <v>1402578.49</v>
      </c>
      <c r="F46" s="5">
        <v>772040.54</v>
      </c>
      <c r="G46" s="5">
        <v>1742318.3</v>
      </c>
      <c r="H46" s="5">
        <v>1374794.44</v>
      </c>
      <c r="I46" s="5">
        <v>1327227.05</v>
      </c>
      <c r="J46" s="51">
        <v>1606370.94</v>
      </c>
      <c r="K46" s="51">
        <v>1483550.47</v>
      </c>
      <c r="L46" s="51"/>
      <c r="M46" s="51"/>
      <c r="N46" s="5">
        <f t="shared" si="0"/>
        <v>13999917.880000001</v>
      </c>
    </row>
    <row r="47" spans="1:14" s="18" customFormat="1" x14ac:dyDescent="0.2">
      <c r="A47" s="18" t="s">
        <v>87</v>
      </c>
      <c r="B47" s="54">
        <v>122923.37</v>
      </c>
      <c r="C47" s="51">
        <v>122708.34</v>
      </c>
      <c r="D47" s="5">
        <v>135987.97</v>
      </c>
      <c r="E47" s="5">
        <v>124737.09</v>
      </c>
      <c r="F47" s="5">
        <v>68660.75</v>
      </c>
      <c r="G47" s="5">
        <v>154951.56</v>
      </c>
      <c r="H47" s="5">
        <v>122266.14</v>
      </c>
      <c r="I47" s="5">
        <v>118035.78</v>
      </c>
      <c r="J47" s="51">
        <v>142861.20000000001</v>
      </c>
      <c r="K47" s="51">
        <v>131938.26</v>
      </c>
      <c r="L47" s="51"/>
      <c r="M47" s="51"/>
      <c r="N47" s="5">
        <f t="shared" si="0"/>
        <v>1245070.4600000002</v>
      </c>
    </row>
    <row r="48" spans="1:14" s="18" customFormat="1" x14ac:dyDescent="0.2">
      <c r="A48" s="18" t="s">
        <v>88</v>
      </c>
      <c r="B48" s="54">
        <v>1789091.82</v>
      </c>
      <c r="C48" s="51">
        <v>1785962.13</v>
      </c>
      <c r="D48" s="5">
        <v>1979240.94</v>
      </c>
      <c r="E48" s="5">
        <v>1815489.68</v>
      </c>
      <c r="F48" s="5">
        <v>999324.91</v>
      </c>
      <c r="G48" s="5">
        <v>2255246.9700000002</v>
      </c>
      <c r="H48" s="5">
        <v>1779526.16</v>
      </c>
      <c r="I48" s="5">
        <v>1717955.2</v>
      </c>
      <c r="J48" s="51">
        <v>2079277.47</v>
      </c>
      <c r="K48" s="51">
        <v>1920299.34</v>
      </c>
      <c r="L48" s="51"/>
      <c r="M48" s="51"/>
      <c r="N48" s="5">
        <f t="shared" si="0"/>
        <v>18121414.620000001</v>
      </c>
    </row>
    <row r="49" spans="1:14" s="18" customFormat="1" x14ac:dyDescent="0.2">
      <c r="A49" s="56"/>
      <c r="B49" s="54"/>
      <c r="C49" s="51"/>
      <c r="D49" s="5"/>
      <c r="E49" s="5"/>
      <c r="F49" s="5"/>
      <c r="G49" s="5"/>
      <c r="H49" s="5"/>
      <c r="I49" s="5"/>
      <c r="J49" s="51"/>
      <c r="K49" s="51"/>
      <c r="L49" s="51"/>
      <c r="M49" s="51"/>
      <c r="N49" s="5"/>
    </row>
    <row r="50" spans="1:14" s="18" customFormat="1" x14ac:dyDescent="0.2">
      <c r="A50" s="17" t="s">
        <v>58</v>
      </c>
      <c r="B50" s="54"/>
      <c r="C50" s="51"/>
      <c r="D50" s="5"/>
      <c r="E50" s="5"/>
      <c r="F50" s="5"/>
      <c r="G50" s="5"/>
      <c r="H50" s="5"/>
      <c r="I50" s="5"/>
      <c r="J50" s="51"/>
      <c r="K50" s="51"/>
      <c r="L50" s="51"/>
      <c r="M50" s="51"/>
      <c r="N50" s="5"/>
    </row>
    <row r="51" spans="1:14" s="18" customFormat="1" x14ac:dyDescent="0.2">
      <c r="A51" s="18" t="s">
        <v>89</v>
      </c>
      <c r="B51" s="54">
        <v>71056.240000000005</v>
      </c>
      <c r="C51" s="51">
        <v>70931.94</v>
      </c>
      <c r="D51" s="5">
        <v>78608.28</v>
      </c>
      <c r="E51" s="5">
        <v>72104.67</v>
      </c>
      <c r="F51" s="5">
        <v>39689.56</v>
      </c>
      <c r="G51" s="5">
        <v>89570.240000000005</v>
      </c>
      <c r="H51" s="5">
        <v>70676.33</v>
      </c>
      <c r="I51" s="5">
        <v>68230.960000000006</v>
      </c>
      <c r="J51" s="51">
        <v>82581.37</v>
      </c>
      <c r="K51" s="51">
        <v>76267.33</v>
      </c>
      <c r="L51" s="51"/>
      <c r="M51" s="51"/>
      <c r="N51" s="5">
        <f t="shared" si="0"/>
        <v>719716.91999999993</v>
      </c>
    </row>
    <row r="52" spans="1:14" s="18" customFormat="1" x14ac:dyDescent="0.2">
      <c r="A52" s="18" t="s">
        <v>90</v>
      </c>
      <c r="B52" s="54">
        <v>5910259.7300000004</v>
      </c>
      <c r="C52" s="51">
        <v>5899920.79</v>
      </c>
      <c r="D52" s="5">
        <v>6538416.79</v>
      </c>
      <c r="E52" s="5">
        <v>5997464.9699999997</v>
      </c>
      <c r="F52" s="5">
        <v>3301266.99</v>
      </c>
      <c r="G52" s="5">
        <v>7450201.9299999997</v>
      </c>
      <c r="H52" s="5">
        <v>5878659.5999999996</v>
      </c>
      <c r="I52" s="5">
        <v>5675260.1100000003</v>
      </c>
      <c r="J52" s="51">
        <v>6868887.1900000004</v>
      </c>
      <c r="K52" s="51">
        <v>6343703.4000000004</v>
      </c>
      <c r="L52" s="51"/>
      <c r="M52" s="51"/>
      <c r="N52" s="5">
        <f t="shared" si="0"/>
        <v>59864041.499999993</v>
      </c>
    </row>
    <row r="53" spans="1:14" s="18" customFormat="1" x14ac:dyDescent="0.2">
      <c r="A53" s="18" t="s">
        <v>91</v>
      </c>
      <c r="B53" s="54">
        <v>275013.06</v>
      </c>
      <c r="C53" s="51">
        <v>274531.98</v>
      </c>
      <c r="D53" s="5">
        <v>304242.13</v>
      </c>
      <c r="E53" s="5">
        <v>279070.84999999998</v>
      </c>
      <c r="F53" s="5">
        <v>153612.79999999999</v>
      </c>
      <c r="G53" s="5">
        <v>346668.83</v>
      </c>
      <c r="H53" s="5">
        <v>273542.65999999997</v>
      </c>
      <c r="I53" s="5">
        <v>264078.19</v>
      </c>
      <c r="J53" s="51">
        <v>319619.40999999997</v>
      </c>
      <c r="K53" s="51">
        <v>295181.83</v>
      </c>
      <c r="L53" s="51"/>
      <c r="M53" s="51"/>
      <c r="N53" s="5">
        <f t="shared" si="0"/>
        <v>2785561.74</v>
      </c>
    </row>
    <row r="54" spans="1:14" s="18" customFormat="1" x14ac:dyDescent="0.2">
      <c r="A54" s="18" t="s">
        <v>92</v>
      </c>
      <c r="B54" s="54">
        <v>2430629.0499999998</v>
      </c>
      <c r="C54" s="51">
        <v>2426377.11</v>
      </c>
      <c r="D54" s="5">
        <v>2688962.34</v>
      </c>
      <c r="E54" s="5">
        <v>2466492.7200000002</v>
      </c>
      <c r="F54" s="5">
        <v>1357665.45</v>
      </c>
      <c r="G54" s="5">
        <v>3063939.34</v>
      </c>
      <c r="H54" s="5">
        <v>2417633.3199999998</v>
      </c>
      <c r="I54" s="5">
        <v>2333984.08</v>
      </c>
      <c r="J54" s="51">
        <v>2824870.23</v>
      </c>
      <c r="K54" s="51">
        <v>2608885.31</v>
      </c>
      <c r="L54" s="51"/>
      <c r="M54" s="51"/>
      <c r="N54" s="5">
        <f t="shared" si="0"/>
        <v>24619438.949999996</v>
      </c>
    </row>
    <row r="55" spans="1:14" s="18" customFormat="1" x14ac:dyDescent="0.2">
      <c r="A55" s="18" t="s">
        <v>93</v>
      </c>
      <c r="B55" s="54">
        <v>89536.69</v>
      </c>
      <c r="C55" s="51">
        <v>89380.06</v>
      </c>
      <c r="D55" s="5">
        <v>99052.87</v>
      </c>
      <c r="E55" s="5">
        <v>90857.79</v>
      </c>
      <c r="F55" s="5">
        <v>50012.1</v>
      </c>
      <c r="G55" s="5">
        <v>112865.83</v>
      </c>
      <c r="H55" s="5">
        <v>89057.96</v>
      </c>
      <c r="I55" s="5">
        <v>85976.59</v>
      </c>
      <c r="J55" s="51">
        <v>104059.28</v>
      </c>
      <c r="K55" s="51">
        <v>96103.08</v>
      </c>
      <c r="L55" s="51"/>
      <c r="M55" s="51"/>
      <c r="N55" s="5">
        <f t="shared" si="0"/>
        <v>906902.24999999988</v>
      </c>
    </row>
    <row r="56" spans="1:14" s="18" customFormat="1" x14ac:dyDescent="0.2">
      <c r="A56" s="18" t="s">
        <v>94</v>
      </c>
      <c r="B56" s="54">
        <v>17333.72</v>
      </c>
      <c r="C56" s="51">
        <v>17303.400000000001</v>
      </c>
      <c r="D56" s="5">
        <v>19175.990000000002</v>
      </c>
      <c r="E56" s="5">
        <v>17589.48</v>
      </c>
      <c r="F56" s="5">
        <v>9682.02</v>
      </c>
      <c r="G56" s="5">
        <v>21850.09</v>
      </c>
      <c r="H56" s="5">
        <v>17241.04</v>
      </c>
      <c r="I56" s="5">
        <v>16644.509999999998</v>
      </c>
      <c r="J56" s="51">
        <v>20145.2</v>
      </c>
      <c r="K56" s="51">
        <v>18604.93</v>
      </c>
      <c r="L56" s="51"/>
      <c r="M56" s="51"/>
      <c r="N56" s="5">
        <f>SUM(B56:M56)</f>
        <v>175570.38</v>
      </c>
    </row>
    <row r="57" spans="1:14" s="18" customFormat="1" x14ac:dyDescent="0.2">
      <c r="B57" s="5"/>
      <c r="C57" s="51"/>
      <c r="D57" s="5"/>
      <c r="E57" s="5"/>
      <c r="F57" s="5"/>
      <c r="G57" s="5"/>
      <c r="H57" s="5"/>
      <c r="I57" s="5"/>
      <c r="J57" s="51"/>
      <c r="K57" s="51"/>
      <c r="L57" s="51"/>
      <c r="M57" s="51"/>
      <c r="N57" s="5"/>
    </row>
    <row r="58" spans="1:14" s="18" customFormat="1" x14ac:dyDescent="0.2">
      <c r="A58" s="52" t="s">
        <v>95</v>
      </c>
      <c r="B58" s="11">
        <v>128172459.20999999</v>
      </c>
      <c r="C58" s="53">
        <v>127948246.09999999</v>
      </c>
      <c r="D58" s="11">
        <v>141794854.47999999</v>
      </c>
      <c r="E58" s="11">
        <v>130063617.27000001</v>
      </c>
      <c r="F58" s="11">
        <v>71593090.189999998</v>
      </c>
      <c r="G58" s="11">
        <v>161568089.98999998</v>
      </c>
      <c r="H58" s="11">
        <v>127487169.76999998</v>
      </c>
      <c r="I58" s="11">
        <v>123076189.76000002</v>
      </c>
      <c r="J58" s="53">
        <v>148961530.80999994</v>
      </c>
      <c r="K58" s="53">
        <v>137572243.75999999</v>
      </c>
      <c r="L58" s="53"/>
      <c r="M58" s="53"/>
      <c r="N58" s="11">
        <f>SUM(B58:M58)</f>
        <v>1298237491.3399999</v>
      </c>
    </row>
    <row r="59" spans="1:14" s="18" customFormat="1" x14ac:dyDescent="0.2">
      <c r="B59" s="5"/>
      <c r="C59" s="51"/>
      <c r="D59" s="5"/>
      <c r="E59" s="5"/>
      <c r="F59" s="5"/>
      <c r="G59" s="5"/>
      <c r="H59" s="5"/>
      <c r="I59" s="5"/>
      <c r="J59" s="51"/>
      <c r="K59" s="51"/>
      <c r="L59" s="51"/>
      <c r="M59" s="51"/>
      <c r="N59" s="5"/>
    </row>
    <row r="60" spans="1:14" s="18" customFormat="1" x14ac:dyDescent="0.2">
      <c r="A60" s="17" t="s">
        <v>96</v>
      </c>
      <c r="B60" s="5"/>
      <c r="C60" s="51"/>
      <c r="D60" s="5"/>
      <c r="E60" s="5"/>
      <c r="F60" s="5"/>
      <c r="G60" s="5"/>
      <c r="H60" s="5"/>
      <c r="I60" s="5"/>
      <c r="J60" s="51"/>
      <c r="K60" s="51"/>
      <c r="L60" s="51"/>
      <c r="M60" s="51"/>
      <c r="N60" s="5"/>
    </row>
    <row r="61" spans="1:14" s="18" customFormat="1" x14ac:dyDescent="0.2">
      <c r="A61" s="17" t="s">
        <v>97</v>
      </c>
      <c r="B61" s="5"/>
      <c r="C61" s="51"/>
      <c r="D61" s="5"/>
      <c r="E61" s="5"/>
      <c r="F61" s="5"/>
      <c r="G61" s="5"/>
      <c r="H61" s="5"/>
      <c r="I61" s="5"/>
      <c r="J61" s="51"/>
      <c r="K61" s="51"/>
      <c r="L61" s="51"/>
      <c r="M61" s="51"/>
      <c r="N61" s="5"/>
    </row>
    <row r="62" spans="1:14" s="18" customFormat="1" x14ac:dyDescent="0.2">
      <c r="A62" s="18" t="s">
        <v>98</v>
      </c>
      <c r="B62" s="5">
        <v>11498.7</v>
      </c>
      <c r="C62" s="51">
        <v>11498.7</v>
      </c>
      <c r="D62" s="5">
        <v>11498.7</v>
      </c>
      <c r="E62" s="5">
        <v>11498.7</v>
      </c>
      <c r="F62" s="5">
        <v>11498.7</v>
      </c>
      <c r="G62" s="5">
        <v>11498.7</v>
      </c>
      <c r="H62" s="5">
        <v>11498.7</v>
      </c>
      <c r="I62" s="5">
        <v>11498.7</v>
      </c>
      <c r="J62" s="51">
        <v>11498.7</v>
      </c>
      <c r="K62" s="51">
        <v>11498.7</v>
      </c>
      <c r="L62" s="51"/>
      <c r="M62" s="51"/>
      <c r="N62" s="5">
        <f t="shared" si="0"/>
        <v>114986.99999999999</v>
      </c>
    </row>
    <row r="63" spans="1:14" s="18" customFormat="1" x14ac:dyDescent="0.2">
      <c r="A63" s="18" t="s">
        <v>99</v>
      </c>
      <c r="B63" s="5">
        <v>609.25</v>
      </c>
      <c r="C63" s="51">
        <v>609.25</v>
      </c>
      <c r="D63" s="5">
        <v>609.25</v>
      </c>
      <c r="E63" s="5">
        <v>609.25</v>
      </c>
      <c r="F63" s="5">
        <v>609.25</v>
      </c>
      <c r="G63" s="5">
        <v>609.25</v>
      </c>
      <c r="H63" s="5">
        <v>609.25</v>
      </c>
      <c r="I63" s="5">
        <v>609.25</v>
      </c>
      <c r="J63" s="51">
        <v>609.25</v>
      </c>
      <c r="K63" s="51">
        <v>609.25</v>
      </c>
      <c r="L63" s="51"/>
      <c r="M63" s="51"/>
      <c r="N63" s="5">
        <f t="shared" si="0"/>
        <v>6092.5</v>
      </c>
    </row>
    <row r="64" spans="1:14" s="18" customFormat="1" x14ac:dyDescent="0.2">
      <c r="A64" s="18" t="s">
        <v>100</v>
      </c>
      <c r="B64" s="5">
        <v>11221.62</v>
      </c>
      <c r="C64" s="51">
        <v>11221.62</v>
      </c>
      <c r="D64" s="5">
        <v>11221.62</v>
      </c>
      <c r="E64" s="5">
        <v>11221.62</v>
      </c>
      <c r="F64" s="5">
        <v>11221.62</v>
      </c>
      <c r="G64" s="5">
        <v>11221.62</v>
      </c>
      <c r="H64" s="5">
        <v>11221.62</v>
      </c>
      <c r="I64" s="5">
        <v>11221.62</v>
      </c>
      <c r="J64" s="51">
        <v>11221.62</v>
      </c>
      <c r="K64" s="51">
        <v>11221.62</v>
      </c>
      <c r="L64" s="51"/>
      <c r="M64" s="51"/>
      <c r="N64" s="5">
        <f t="shared" si="0"/>
        <v>112216.19999999998</v>
      </c>
    </row>
    <row r="65" spans="1:14" s="18" customFormat="1" x14ac:dyDescent="0.2">
      <c r="A65" s="18" t="s">
        <v>101</v>
      </c>
      <c r="B65" s="5">
        <v>36472.53</v>
      </c>
      <c r="C65" s="51">
        <v>36472.53</v>
      </c>
      <c r="D65" s="5">
        <v>36472.53</v>
      </c>
      <c r="E65" s="5">
        <v>36472.53</v>
      </c>
      <c r="F65" s="5">
        <v>36472.53</v>
      </c>
      <c r="G65" s="5">
        <v>36472.53</v>
      </c>
      <c r="H65" s="5">
        <v>36472.53</v>
      </c>
      <c r="I65" s="5">
        <v>36472.53</v>
      </c>
      <c r="J65" s="51">
        <v>36472.53</v>
      </c>
      <c r="K65" s="51">
        <v>36472.53</v>
      </c>
      <c r="L65" s="51"/>
      <c r="M65" s="51"/>
      <c r="N65" s="5">
        <f t="shared" si="0"/>
        <v>364725.30000000005</v>
      </c>
    </row>
    <row r="66" spans="1:14" s="18" customFormat="1" x14ac:dyDescent="0.2">
      <c r="B66" s="5"/>
      <c r="C66" s="51"/>
      <c r="D66" s="5"/>
      <c r="E66" s="5"/>
      <c r="F66" s="5"/>
      <c r="G66" s="5"/>
      <c r="H66" s="5"/>
      <c r="I66" s="5"/>
      <c r="J66" s="51"/>
      <c r="K66" s="51"/>
      <c r="L66" s="51"/>
      <c r="M66" s="51"/>
      <c r="N66" s="5"/>
    </row>
    <row r="67" spans="1:14" s="18" customFormat="1" x14ac:dyDescent="0.2">
      <c r="A67" s="17" t="s">
        <v>63</v>
      </c>
      <c r="B67" s="5"/>
      <c r="C67" s="51"/>
      <c r="D67" s="5"/>
      <c r="E67" s="5"/>
      <c r="F67" s="5"/>
      <c r="G67" s="5"/>
      <c r="H67" s="5"/>
      <c r="I67" s="5"/>
      <c r="J67" s="51"/>
      <c r="K67" s="51"/>
      <c r="L67" s="51"/>
      <c r="M67" s="51"/>
      <c r="N67" s="5"/>
    </row>
    <row r="68" spans="1:14" s="18" customFormat="1" x14ac:dyDescent="0.2">
      <c r="A68" s="18" t="s">
        <v>102</v>
      </c>
      <c r="B68" s="5">
        <v>1427693.6700000002</v>
      </c>
      <c r="C68" s="51">
        <v>1379654.0799999996</v>
      </c>
      <c r="D68" s="5">
        <v>1621789.2599999995</v>
      </c>
      <c r="E68" s="5">
        <v>1160241.2999999998</v>
      </c>
      <c r="F68" s="5">
        <v>724175.47999999975</v>
      </c>
      <c r="G68" s="5">
        <v>1439841.38</v>
      </c>
      <c r="H68" s="5">
        <v>1250350.78</v>
      </c>
      <c r="I68" s="5">
        <v>1258129.4599999997</v>
      </c>
      <c r="J68" s="51">
        <v>1504720.5400000003</v>
      </c>
      <c r="K68" s="51">
        <v>1275307.1499999999</v>
      </c>
      <c r="L68" s="51"/>
      <c r="M68" s="51"/>
      <c r="N68" s="5">
        <f t="shared" si="0"/>
        <v>13041903.1</v>
      </c>
    </row>
    <row r="69" spans="1:14" s="18" customFormat="1" x14ac:dyDescent="0.2">
      <c r="B69" s="5"/>
      <c r="C69" s="51"/>
      <c r="D69" s="5"/>
      <c r="E69" s="5"/>
      <c r="F69" s="5"/>
      <c r="G69" s="5"/>
      <c r="H69" s="5"/>
      <c r="I69" s="5"/>
      <c r="J69" s="51"/>
      <c r="K69" s="51"/>
      <c r="L69" s="51"/>
      <c r="M69" s="51"/>
      <c r="N69" s="5"/>
    </row>
    <row r="70" spans="1:14" s="18" customFormat="1" x14ac:dyDescent="0.2">
      <c r="A70" s="18" t="s">
        <v>103</v>
      </c>
      <c r="B70" s="5">
        <v>34303.78</v>
      </c>
      <c r="C70" s="51">
        <v>33178.080000000002</v>
      </c>
      <c r="D70" s="5">
        <v>38816.17</v>
      </c>
      <c r="E70" s="5">
        <v>27901.62</v>
      </c>
      <c r="F70" s="5">
        <v>17415.05</v>
      </c>
      <c r="G70" s="5">
        <v>34625.47</v>
      </c>
      <c r="H70" s="5">
        <v>30068.58</v>
      </c>
      <c r="I70" s="5">
        <v>30255.64</v>
      </c>
      <c r="J70" s="51">
        <v>36185.69</v>
      </c>
      <c r="K70" s="51">
        <v>30668.73</v>
      </c>
      <c r="L70" s="51"/>
      <c r="M70" s="51"/>
      <c r="N70" s="5">
        <f t="shared" si="0"/>
        <v>313418.81</v>
      </c>
    </row>
    <row r="71" spans="1:14" s="18" customFormat="1" x14ac:dyDescent="0.2">
      <c r="A71" s="18" t="s">
        <v>104</v>
      </c>
      <c r="B71" s="5">
        <v>1403.11</v>
      </c>
      <c r="C71" s="51">
        <v>1356.08</v>
      </c>
      <c r="D71" s="5">
        <v>1592.92</v>
      </c>
      <c r="E71" s="5">
        <v>1140.42</v>
      </c>
      <c r="F71" s="5">
        <v>711.8</v>
      </c>
      <c r="G71" s="5">
        <v>1415.24</v>
      </c>
      <c r="H71" s="5">
        <v>1228.98</v>
      </c>
      <c r="I71" s="5">
        <v>1236.6300000000001</v>
      </c>
      <c r="J71" s="51">
        <v>1479.01</v>
      </c>
      <c r="K71" s="51">
        <v>1253.51</v>
      </c>
      <c r="L71" s="51"/>
      <c r="M71" s="51"/>
      <c r="N71" s="5">
        <f t="shared" si="0"/>
        <v>12817.7</v>
      </c>
    </row>
    <row r="72" spans="1:14" s="18" customFormat="1" x14ac:dyDescent="0.2">
      <c r="A72" s="18" t="s">
        <v>105</v>
      </c>
      <c r="B72" s="5">
        <v>45613.48</v>
      </c>
      <c r="C72" s="51">
        <v>44059.65</v>
      </c>
      <c r="D72" s="5">
        <v>51915.3</v>
      </c>
      <c r="E72" s="5">
        <v>37052.639999999999</v>
      </c>
      <c r="F72" s="5">
        <v>23126.75</v>
      </c>
      <c r="G72" s="5">
        <v>45981.75</v>
      </c>
      <c r="H72" s="5">
        <v>39930.31</v>
      </c>
      <c r="I72" s="5">
        <v>40178.730000000003</v>
      </c>
      <c r="J72" s="51">
        <v>48053.68</v>
      </c>
      <c r="K72" s="51">
        <v>40727.300000000003</v>
      </c>
      <c r="L72" s="51"/>
      <c r="M72" s="51"/>
      <c r="N72" s="5">
        <f t="shared" si="0"/>
        <v>416639.58999999997</v>
      </c>
    </row>
    <row r="73" spans="1:14" s="18" customFormat="1" x14ac:dyDescent="0.2">
      <c r="B73" s="5"/>
      <c r="C73" s="51"/>
      <c r="D73" s="5"/>
      <c r="E73" s="5"/>
      <c r="F73" s="5"/>
      <c r="G73" s="5"/>
      <c r="H73" s="5"/>
      <c r="I73" s="5"/>
      <c r="J73" s="51"/>
      <c r="K73" s="51"/>
      <c r="L73" s="51"/>
      <c r="M73" s="51"/>
      <c r="N73" s="5"/>
    </row>
    <row r="74" spans="1:14" s="18" customFormat="1" x14ac:dyDescent="0.2">
      <c r="A74" s="17" t="s">
        <v>58</v>
      </c>
      <c r="B74" s="5"/>
      <c r="C74" s="51"/>
      <c r="D74" s="5"/>
      <c r="E74" s="5"/>
      <c r="F74" s="5"/>
      <c r="G74" s="5"/>
      <c r="H74" s="5"/>
      <c r="I74" s="5"/>
      <c r="J74" s="51"/>
      <c r="K74" s="51"/>
      <c r="L74" s="51"/>
      <c r="M74" s="51"/>
      <c r="N74" s="5"/>
    </row>
    <row r="75" spans="1:14" s="18" customFormat="1" x14ac:dyDescent="0.2">
      <c r="A75" s="18" t="s">
        <v>59</v>
      </c>
      <c r="B75" s="5">
        <v>3108.5</v>
      </c>
      <c r="C75" s="51">
        <v>3005.22</v>
      </c>
      <c r="D75" s="5">
        <v>3524.11</v>
      </c>
      <c r="E75" s="5">
        <v>2527.29</v>
      </c>
      <c r="F75" s="5">
        <v>1577.43</v>
      </c>
      <c r="G75" s="5">
        <v>3136.32</v>
      </c>
      <c r="H75" s="5">
        <v>2723.57</v>
      </c>
      <c r="I75" s="5">
        <v>2740.51</v>
      </c>
      <c r="J75" s="51">
        <v>3277.65</v>
      </c>
      <c r="K75" s="51">
        <v>2777.93</v>
      </c>
      <c r="L75" s="51"/>
      <c r="M75" s="51"/>
      <c r="N75" s="5">
        <f t="shared" si="0"/>
        <v>28398.53</v>
      </c>
    </row>
    <row r="76" spans="1:14" s="18" customFormat="1" x14ac:dyDescent="0.2">
      <c r="A76" s="18" t="s">
        <v>106</v>
      </c>
      <c r="B76" s="5">
        <v>2331.36</v>
      </c>
      <c r="C76" s="51">
        <v>2254.9899999999998</v>
      </c>
      <c r="D76" s="5">
        <v>2637.35</v>
      </c>
      <c r="E76" s="5">
        <v>1896.37</v>
      </c>
      <c r="F76" s="5">
        <v>1183.6300000000001</v>
      </c>
      <c r="G76" s="5">
        <v>2353.36</v>
      </c>
      <c r="H76" s="5">
        <v>2043.65</v>
      </c>
      <c r="I76" s="5">
        <v>2056.36</v>
      </c>
      <c r="J76" s="51">
        <v>2459.4</v>
      </c>
      <c r="K76" s="51">
        <v>2084.44</v>
      </c>
      <c r="L76" s="51"/>
      <c r="M76" s="51"/>
      <c r="N76" s="5">
        <f t="shared" si="0"/>
        <v>21300.91</v>
      </c>
    </row>
    <row r="77" spans="1:14" s="18" customFormat="1" x14ac:dyDescent="0.2">
      <c r="A77" s="18" t="s">
        <v>107</v>
      </c>
      <c r="B77" s="5">
        <v>17145.43</v>
      </c>
      <c r="C77" s="51">
        <v>16571.5</v>
      </c>
      <c r="D77" s="5">
        <v>19460.54</v>
      </c>
      <c r="E77" s="5">
        <v>13936.06</v>
      </c>
      <c r="F77" s="5">
        <v>8698.32</v>
      </c>
      <c r="G77" s="5">
        <v>17294.439999999999</v>
      </c>
      <c r="H77" s="5">
        <v>15018.4</v>
      </c>
      <c r="I77" s="5">
        <v>15111.83</v>
      </c>
      <c r="J77" s="51">
        <v>18073.72</v>
      </c>
      <c r="K77" s="51">
        <v>15318.16</v>
      </c>
      <c r="L77" s="51"/>
      <c r="M77" s="51"/>
      <c r="N77" s="5">
        <f t="shared" si="0"/>
        <v>156628.4</v>
      </c>
    </row>
    <row r="78" spans="1:14" s="18" customFormat="1" x14ac:dyDescent="0.2">
      <c r="A78" s="18" t="s">
        <v>108</v>
      </c>
      <c r="B78" s="5">
        <v>217257.36</v>
      </c>
      <c r="C78" s="51">
        <v>209989.6</v>
      </c>
      <c r="D78" s="5">
        <v>246568.02</v>
      </c>
      <c r="E78" s="5">
        <v>176593.98</v>
      </c>
      <c r="F78" s="5">
        <v>110222.79</v>
      </c>
      <c r="G78" s="5">
        <v>219150.38</v>
      </c>
      <c r="H78" s="5">
        <v>190309.05</v>
      </c>
      <c r="I78" s="5">
        <v>191493.01</v>
      </c>
      <c r="J78" s="51">
        <v>229025.28</v>
      </c>
      <c r="K78" s="51">
        <v>194107.53</v>
      </c>
      <c r="L78" s="51"/>
      <c r="M78" s="51"/>
      <c r="N78" s="5">
        <f t="shared" si="0"/>
        <v>1984717</v>
      </c>
    </row>
    <row r="79" spans="1:14" s="18" customFormat="1" x14ac:dyDescent="0.2">
      <c r="A79" s="18" t="s">
        <v>109</v>
      </c>
      <c r="B79" s="5">
        <v>100223.1</v>
      </c>
      <c r="C79" s="51">
        <v>96905.17</v>
      </c>
      <c r="D79" s="5">
        <v>113560.37</v>
      </c>
      <c r="E79" s="5">
        <v>81493.899999999994</v>
      </c>
      <c r="F79" s="5">
        <v>50865.18</v>
      </c>
      <c r="G79" s="5">
        <v>101132.66</v>
      </c>
      <c r="H79" s="5">
        <v>87823.07</v>
      </c>
      <c r="I79" s="5">
        <v>88369.44</v>
      </c>
      <c r="J79" s="51">
        <v>105689.69</v>
      </c>
      <c r="K79" s="51">
        <v>89575.98</v>
      </c>
      <c r="L79" s="51"/>
      <c r="M79" s="51"/>
      <c r="N79" s="5">
        <f t="shared" ref="N79:N136" si="1">SUM(B79:M79)</f>
        <v>915638.55999999982</v>
      </c>
    </row>
    <row r="80" spans="1:14" s="18" customFormat="1" x14ac:dyDescent="0.2">
      <c r="A80" s="18" t="s">
        <v>110</v>
      </c>
      <c r="B80" s="5">
        <v>34349.050000000003</v>
      </c>
      <c r="C80" s="51">
        <v>33209.35</v>
      </c>
      <c r="D80" s="5">
        <v>38933.61</v>
      </c>
      <c r="E80" s="5">
        <v>27927.919999999998</v>
      </c>
      <c r="F80" s="5">
        <v>17431.47</v>
      </c>
      <c r="G80" s="5">
        <v>34658.11</v>
      </c>
      <c r="H80" s="5">
        <v>30096.92</v>
      </c>
      <c r="I80" s="5">
        <v>30284.16</v>
      </c>
      <c r="J80" s="51">
        <v>36219.800000000003</v>
      </c>
      <c r="K80" s="51">
        <v>30697.64</v>
      </c>
      <c r="L80" s="51"/>
      <c r="M80" s="51"/>
      <c r="N80" s="5">
        <f t="shared" si="1"/>
        <v>313808.03000000003</v>
      </c>
    </row>
    <row r="81" spans="1:14" s="18" customFormat="1" x14ac:dyDescent="0.2">
      <c r="A81" s="18" t="s">
        <v>111</v>
      </c>
      <c r="B81" s="5">
        <v>68560.97</v>
      </c>
      <c r="C81" s="51">
        <v>66309.070000000007</v>
      </c>
      <c r="D81" s="5">
        <v>77590.27</v>
      </c>
      <c r="E81" s="5">
        <v>55763.63</v>
      </c>
      <c r="F81" s="5">
        <v>34805.39</v>
      </c>
      <c r="G81" s="5">
        <v>69201.8</v>
      </c>
      <c r="H81" s="5">
        <v>60094.48</v>
      </c>
      <c r="I81" s="5">
        <v>60468.35</v>
      </c>
      <c r="J81" s="51">
        <v>72320.03</v>
      </c>
      <c r="K81" s="51">
        <v>61293.94</v>
      </c>
      <c r="L81" s="51"/>
      <c r="M81" s="51"/>
      <c r="N81" s="5">
        <f t="shared" si="1"/>
        <v>626407.92999999993</v>
      </c>
    </row>
    <row r="82" spans="1:14" s="18" customFormat="1" x14ac:dyDescent="0.2">
      <c r="A82" s="18" t="s">
        <v>112</v>
      </c>
      <c r="B82" s="5">
        <v>2209.61</v>
      </c>
      <c r="C82" s="51">
        <v>2137.09</v>
      </c>
      <c r="D82" s="5">
        <v>2500.31</v>
      </c>
      <c r="E82" s="5">
        <v>1797.22</v>
      </c>
      <c r="F82" s="5">
        <v>1121.75</v>
      </c>
      <c r="G82" s="5">
        <v>2230.3200000000002</v>
      </c>
      <c r="H82" s="5">
        <v>1936.8</v>
      </c>
      <c r="I82" s="5">
        <v>1948.85</v>
      </c>
      <c r="J82" s="51">
        <v>2330.8200000000002</v>
      </c>
      <c r="K82" s="51">
        <v>1975.46</v>
      </c>
      <c r="L82" s="51"/>
      <c r="M82" s="51"/>
      <c r="N82" s="5">
        <f t="shared" si="1"/>
        <v>20188.23</v>
      </c>
    </row>
    <row r="83" spans="1:14" s="18" customFormat="1" x14ac:dyDescent="0.2">
      <c r="A83" s="18" t="s">
        <v>113</v>
      </c>
      <c r="B83" s="5">
        <v>946.72</v>
      </c>
      <c r="C83" s="51">
        <v>915.94</v>
      </c>
      <c r="D83" s="5">
        <v>1069.73</v>
      </c>
      <c r="E83" s="5">
        <v>770.28</v>
      </c>
      <c r="F83" s="5">
        <v>480.78</v>
      </c>
      <c r="G83" s="5">
        <v>955.9</v>
      </c>
      <c r="H83" s="5">
        <v>830.1</v>
      </c>
      <c r="I83" s="5">
        <v>835.26</v>
      </c>
      <c r="J83" s="51">
        <v>998.97</v>
      </c>
      <c r="K83" s="51">
        <v>846.67</v>
      </c>
      <c r="L83" s="51"/>
      <c r="M83" s="51"/>
      <c r="N83" s="5">
        <f t="shared" si="1"/>
        <v>8650.35</v>
      </c>
    </row>
    <row r="84" spans="1:14" s="18" customFormat="1" x14ac:dyDescent="0.2">
      <c r="A84" s="18" t="s">
        <v>114</v>
      </c>
      <c r="B84" s="5">
        <v>6880.59</v>
      </c>
      <c r="C84" s="51">
        <v>6653.89</v>
      </c>
      <c r="D84" s="5">
        <v>7790.47</v>
      </c>
      <c r="E84" s="5">
        <v>5595.69</v>
      </c>
      <c r="F84" s="5">
        <v>3492.61</v>
      </c>
      <c r="G84" s="5">
        <v>6944.17</v>
      </c>
      <c r="H84" s="5">
        <v>6030.28</v>
      </c>
      <c r="I84" s="5">
        <v>6067.8</v>
      </c>
      <c r="J84" s="51">
        <v>7257.07</v>
      </c>
      <c r="K84" s="51">
        <v>6150.64</v>
      </c>
      <c r="L84" s="51"/>
      <c r="M84" s="51"/>
      <c r="N84" s="5">
        <f t="shared" si="1"/>
        <v>62863.21</v>
      </c>
    </row>
    <row r="85" spans="1:14" s="18" customFormat="1" x14ac:dyDescent="0.2">
      <c r="A85" s="18" t="s">
        <v>115</v>
      </c>
      <c r="B85" s="5">
        <v>2701.46</v>
      </c>
      <c r="C85" s="51">
        <v>2605.13</v>
      </c>
      <c r="D85" s="5">
        <v>3097.48</v>
      </c>
      <c r="E85" s="5">
        <v>2190.8200000000002</v>
      </c>
      <c r="F85" s="5">
        <v>1367.42</v>
      </c>
      <c r="G85" s="5">
        <v>2718.78</v>
      </c>
      <c r="H85" s="5">
        <v>2360.9699999999998</v>
      </c>
      <c r="I85" s="5">
        <v>2375.66</v>
      </c>
      <c r="J85" s="51">
        <v>2841.29</v>
      </c>
      <c r="K85" s="51">
        <v>2408.1</v>
      </c>
      <c r="L85" s="51"/>
      <c r="M85" s="51"/>
      <c r="N85" s="5">
        <f t="shared" si="1"/>
        <v>24667.11</v>
      </c>
    </row>
    <row r="86" spans="1:14" s="18" customFormat="1" x14ac:dyDescent="0.2">
      <c r="A86" s="18" t="s">
        <v>116</v>
      </c>
      <c r="B86" s="5">
        <v>50639.81</v>
      </c>
      <c r="C86" s="51">
        <v>48997.97</v>
      </c>
      <c r="D86" s="5">
        <v>57195.49</v>
      </c>
      <c r="E86" s="5">
        <v>41205.599999999999</v>
      </c>
      <c r="F86" s="5">
        <v>25718.86</v>
      </c>
      <c r="G86" s="5">
        <v>51135.5</v>
      </c>
      <c r="H86" s="5">
        <v>44405.81</v>
      </c>
      <c r="I86" s="5">
        <v>44682.06</v>
      </c>
      <c r="J86" s="51">
        <v>53439.67</v>
      </c>
      <c r="K86" s="51">
        <v>45292.12</v>
      </c>
      <c r="L86" s="51"/>
      <c r="M86" s="51"/>
      <c r="N86" s="5">
        <f t="shared" si="1"/>
        <v>462712.88999999996</v>
      </c>
    </row>
    <row r="87" spans="1:14" s="18" customFormat="1" x14ac:dyDescent="0.2">
      <c r="A87" s="18" t="s">
        <v>60</v>
      </c>
      <c r="B87" s="5">
        <v>0</v>
      </c>
      <c r="C87" s="51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1">
        <v>0</v>
      </c>
      <c r="K87" s="51">
        <v>0</v>
      </c>
      <c r="L87" s="51"/>
      <c r="M87" s="51"/>
      <c r="N87" s="5">
        <f t="shared" si="1"/>
        <v>0</v>
      </c>
    </row>
    <row r="88" spans="1:14" s="18" customFormat="1" x14ac:dyDescent="0.2">
      <c r="A88" s="18" t="s">
        <v>117</v>
      </c>
      <c r="B88" s="5">
        <v>9723.93</v>
      </c>
      <c r="C88" s="51">
        <v>9404.86</v>
      </c>
      <c r="D88" s="5">
        <v>11002.86</v>
      </c>
      <c r="E88" s="5">
        <v>7909.16</v>
      </c>
      <c r="F88" s="5">
        <v>4936.58</v>
      </c>
      <c r="G88" s="5">
        <v>9815.15</v>
      </c>
      <c r="H88" s="5">
        <v>8523.42</v>
      </c>
      <c r="I88" s="5">
        <v>8576.4500000000007</v>
      </c>
      <c r="J88" s="51">
        <v>10257.42</v>
      </c>
      <c r="K88" s="51">
        <v>8693.5499999999993</v>
      </c>
      <c r="L88" s="51"/>
      <c r="M88" s="51"/>
      <c r="N88" s="5">
        <f t="shared" si="1"/>
        <v>88843.38</v>
      </c>
    </row>
    <row r="89" spans="1:14" s="18" customFormat="1" x14ac:dyDescent="0.2">
      <c r="A89" s="18" t="s">
        <v>118</v>
      </c>
      <c r="B89" s="5">
        <v>528730.68999999994</v>
      </c>
      <c r="C89" s="51">
        <v>511583.84</v>
      </c>
      <c r="D89" s="5">
        <v>597201.56999999995</v>
      </c>
      <c r="E89" s="5">
        <v>430224.3</v>
      </c>
      <c r="F89" s="5">
        <v>268528.52</v>
      </c>
      <c r="G89" s="5">
        <v>533901.65</v>
      </c>
      <c r="H89" s="5">
        <v>463637.41</v>
      </c>
      <c r="I89" s="5">
        <v>466521.8</v>
      </c>
      <c r="J89" s="51">
        <v>557959.22</v>
      </c>
      <c r="K89" s="51">
        <v>472891.39</v>
      </c>
      <c r="L89" s="51"/>
      <c r="M89" s="51"/>
      <c r="N89" s="5">
        <f t="shared" si="1"/>
        <v>4831180.3899999997</v>
      </c>
    </row>
    <row r="90" spans="1:14" s="18" customFormat="1" x14ac:dyDescent="0.2">
      <c r="A90" s="18" t="s">
        <v>119</v>
      </c>
      <c r="B90" s="5">
        <v>8532.32</v>
      </c>
      <c r="C90" s="51">
        <v>8250.44</v>
      </c>
      <c r="D90" s="5">
        <v>9664.67</v>
      </c>
      <c r="E90" s="5">
        <v>6938.34</v>
      </c>
      <c r="F90" s="5">
        <v>4330.63</v>
      </c>
      <c r="G90" s="5">
        <v>8610.3700000000008</v>
      </c>
      <c r="H90" s="5">
        <v>7477.2</v>
      </c>
      <c r="I90" s="5">
        <v>7523.72</v>
      </c>
      <c r="J90" s="51">
        <v>8998.35</v>
      </c>
      <c r="K90" s="51">
        <v>7626.44</v>
      </c>
      <c r="L90" s="51"/>
      <c r="M90" s="51"/>
      <c r="N90" s="5">
        <f t="shared" si="1"/>
        <v>77952.48000000001</v>
      </c>
    </row>
    <row r="91" spans="1:14" s="18" customFormat="1" x14ac:dyDescent="0.2">
      <c r="A91" s="18" t="s">
        <v>120</v>
      </c>
      <c r="B91" s="5">
        <v>3643.67</v>
      </c>
      <c r="C91" s="51">
        <v>3520.76</v>
      </c>
      <c r="D91" s="5">
        <v>4140.7</v>
      </c>
      <c r="E91" s="5">
        <v>2960.83</v>
      </c>
      <c r="F91" s="5">
        <v>1848.03</v>
      </c>
      <c r="G91" s="5">
        <v>3674.35</v>
      </c>
      <c r="H91" s="5">
        <v>3190.78</v>
      </c>
      <c r="I91" s="5">
        <v>3210.64</v>
      </c>
      <c r="J91" s="51">
        <v>3839.91</v>
      </c>
      <c r="K91" s="51">
        <v>3254.47</v>
      </c>
      <c r="L91" s="51"/>
      <c r="M91" s="51"/>
      <c r="N91" s="5">
        <f t="shared" si="1"/>
        <v>33284.14</v>
      </c>
    </row>
    <row r="92" spans="1:14" s="18" customFormat="1" x14ac:dyDescent="0.2">
      <c r="A92" s="18" t="s">
        <v>121</v>
      </c>
      <c r="B92" s="5">
        <v>11323.31</v>
      </c>
      <c r="C92" s="51">
        <v>10951.85</v>
      </c>
      <c r="D92" s="5">
        <v>12812.14</v>
      </c>
      <c r="E92" s="5">
        <v>9210.1200000000008</v>
      </c>
      <c r="F92" s="5">
        <v>5748.59</v>
      </c>
      <c r="G92" s="5">
        <v>11429.62</v>
      </c>
      <c r="H92" s="5">
        <v>9925.42</v>
      </c>
      <c r="I92" s="5">
        <v>9987.17</v>
      </c>
      <c r="J92" s="51">
        <v>11944.64</v>
      </c>
      <c r="K92" s="51">
        <v>10123.530000000001</v>
      </c>
      <c r="L92" s="51"/>
      <c r="M92" s="51"/>
      <c r="N92" s="5">
        <f t="shared" si="1"/>
        <v>103456.39000000001</v>
      </c>
    </row>
    <row r="93" spans="1:14" s="18" customFormat="1" x14ac:dyDescent="0.2">
      <c r="A93" s="18" t="s">
        <v>122</v>
      </c>
      <c r="B93" s="5">
        <v>414.59</v>
      </c>
      <c r="C93" s="51">
        <v>400.98</v>
      </c>
      <c r="D93" s="5">
        <v>469.12</v>
      </c>
      <c r="E93" s="5">
        <v>337.21</v>
      </c>
      <c r="F93" s="5">
        <v>210.47</v>
      </c>
      <c r="G93" s="5">
        <v>418.47</v>
      </c>
      <c r="H93" s="5">
        <v>363.4</v>
      </c>
      <c r="I93" s="5">
        <v>365.66</v>
      </c>
      <c r="J93" s="51">
        <v>437.33</v>
      </c>
      <c r="K93" s="51">
        <v>370.65</v>
      </c>
      <c r="L93" s="51"/>
      <c r="M93" s="51"/>
      <c r="N93" s="5">
        <f t="shared" si="1"/>
        <v>3787.88</v>
      </c>
    </row>
    <row r="94" spans="1:14" s="18" customFormat="1" x14ac:dyDescent="0.2">
      <c r="A94" s="52" t="s">
        <v>123</v>
      </c>
      <c r="B94" s="11">
        <v>2637538.6100000003</v>
      </c>
      <c r="C94" s="53">
        <v>2551717.6399999997</v>
      </c>
      <c r="D94" s="11">
        <v>2983134.56</v>
      </c>
      <c r="E94" s="11">
        <v>2155416.7999999998</v>
      </c>
      <c r="F94" s="11">
        <v>1367799.6300000001</v>
      </c>
      <c r="G94" s="11">
        <v>2660427.2900000005</v>
      </c>
      <c r="H94" s="11">
        <v>2318171.48</v>
      </c>
      <c r="I94" s="11">
        <v>2332221.29</v>
      </c>
      <c r="J94" s="53">
        <v>2777611.2800000003</v>
      </c>
      <c r="K94" s="53">
        <v>2363247.4299999997</v>
      </c>
      <c r="L94" s="53"/>
      <c r="M94" s="53"/>
      <c r="N94" s="11">
        <f t="shared" si="1"/>
        <v>24147286.010000002</v>
      </c>
    </row>
    <row r="95" spans="1:14" s="18" customFormat="1" x14ac:dyDescent="0.2">
      <c r="B95" s="5"/>
      <c r="C95" s="51"/>
      <c r="D95" s="5"/>
      <c r="E95" s="5"/>
      <c r="F95" s="5"/>
      <c r="G95" s="5"/>
      <c r="H95" s="5"/>
      <c r="I95" s="5"/>
      <c r="J95" s="51"/>
      <c r="K95" s="51"/>
      <c r="L95" s="51"/>
      <c r="M95" s="51"/>
      <c r="N95" s="5"/>
    </row>
    <row r="96" spans="1:14" s="18" customFormat="1" x14ac:dyDescent="0.2">
      <c r="A96" s="17" t="s">
        <v>124</v>
      </c>
      <c r="B96" s="5"/>
      <c r="C96" s="51"/>
      <c r="D96" s="5"/>
      <c r="E96" s="5"/>
      <c r="F96" s="5"/>
      <c r="G96" s="5"/>
      <c r="H96" s="5"/>
      <c r="I96" s="5"/>
      <c r="J96" s="51"/>
      <c r="K96" s="51"/>
      <c r="L96" s="51"/>
      <c r="M96" s="51"/>
      <c r="N96" s="5"/>
    </row>
    <row r="97" spans="1:14" s="18" customFormat="1" x14ac:dyDescent="0.2">
      <c r="A97" s="17" t="s">
        <v>125</v>
      </c>
      <c r="B97" s="5"/>
      <c r="C97" s="51"/>
      <c r="D97" s="5"/>
      <c r="E97" s="5"/>
      <c r="F97" s="5"/>
      <c r="G97" s="5"/>
      <c r="H97" s="5"/>
      <c r="I97" s="5"/>
      <c r="J97" s="51"/>
      <c r="K97" s="51"/>
      <c r="L97" s="51"/>
      <c r="M97" s="51"/>
      <c r="N97" s="5"/>
    </row>
    <row r="98" spans="1:14" s="18" customFormat="1" x14ac:dyDescent="0.2">
      <c r="A98" s="18" t="s">
        <v>126</v>
      </c>
      <c r="B98" s="5">
        <v>32616.36</v>
      </c>
      <c r="C98" s="51">
        <v>32616.36</v>
      </c>
      <c r="D98" s="5">
        <v>32616.36</v>
      </c>
      <c r="E98" s="5">
        <v>32616.36</v>
      </c>
      <c r="F98" s="5">
        <v>32616.36</v>
      </c>
      <c r="G98" s="5">
        <v>32616.36</v>
      </c>
      <c r="H98" s="5">
        <v>32616.36</v>
      </c>
      <c r="I98" s="51">
        <v>32616.36</v>
      </c>
      <c r="J98" s="51">
        <v>32616.36</v>
      </c>
      <c r="K98" s="51">
        <v>32616.36</v>
      </c>
      <c r="L98" s="51"/>
      <c r="M98" s="51"/>
      <c r="N98" s="5">
        <f t="shared" si="1"/>
        <v>326163.59999999992</v>
      </c>
    </row>
    <row r="99" spans="1:14" s="18" customFormat="1" x14ac:dyDescent="0.2">
      <c r="A99" s="18" t="s">
        <v>127</v>
      </c>
      <c r="B99" s="5">
        <v>13620.96</v>
      </c>
      <c r="C99" s="51">
        <v>13620.96</v>
      </c>
      <c r="D99" s="5">
        <v>13620.96</v>
      </c>
      <c r="E99" s="5">
        <v>13620.96</v>
      </c>
      <c r="F99" s="5">
        <v>13620.96</v>
      </c>
      <c r="G99" s="5">
        <v>13620.96</v>
      </c>
      <c r="H99" s="5">
        <v>13620.96</v>
      </c>
      <c r="I99" s="51">
        <v>13620.96</v>
      </c>
      <c r="J99" s="51">
        <v>13620.96</v>
      </c>
      <c r="K99" s="51">
        <v>13620.96</v>
      </c>
      <c r="L99" s="51"/>
      <c r="M99" s="51"/>
      <c r="N99" s="5">
        <f t="shared" si="1"/>
        <v>136209.59999999995</v>
      </c>
    </row>
    <row r="100" spans="1:14" s="18" customFormat="1" x14ac:dyDescent="0.2">
      <c r="B100" s="5"/>
      <c r="C100" s="51"/>
      <c r="D100" s="5"/>
      <c r="E100" s="5"/>
      <c r="F100" s="5"/>
      <c r="G100" s="5"/>
      <c r="H100" s="5"/>
      <c r="I100" s="51"/>
      <c r="J100" s="51"/>
      <c r="K100" s="51"/>
      <c r="L100" s="51"/>
      <c r="M100" s="51"/>
      <c r="N100" s="5"/>
    </row>
    <row r="101" spans="1:14" s="18" customFormat="1" x14ac:dyDescent="0.2">
      <c r="A101" s="17" t="s">
        <v>63</v>
      </c>
      <c r="B101" s="5"/>
      <c r="C101" s="51"/>
      <c r="D101" s="5"/>
      <c r="E101" s="5"/>
      <c r="F101" s="5"/>
      <c r="G101" s="5"/>
      <c r="H101" s="5"/>
      <c r="I101" s="51"/>
      <c r="J101" s="51"/>
      <c r="K101" s="51"/>
      <c r="L101" s="51"/>
      <c r="M101" s="51"/>
      <c r="N101" s="5"/>
    </row>
    <row r="102" spans="1:14" s="18" customFormat="1" x14ac:dyDescent="0.2">
      <c r="A102" s="18" t="s">
        <v>128</v>
      </c>
      <c r="B102" s="5">
        <v>1703362.78</v>
      </c>
      <c r="C102" s="51">
        <v>1701854.1900000002</v>
      </c>
      <c r="D102" s="5">
        <v>1602951.0999999992</v>
      </c>
      <c r="E102" s="5">
        <v>1734612.66</v>
      </c>
      <c r="F102" s="5">
        <v>776783.2</v>
      </c>
      <c r="G102" s="5">
        <v>1643303.48</v>
      </c>
      <c r="H102" s="5">
        <v>1420976.16</v>
      </c>
      <c r="I102" s="51">
        <v>1677080.09</v>
      </c>
      <c r="J102" s="51">
        <v>1703072.36</v>
      </c>
      <c r="K102" s="51">
        <v>1637015.9500000002</v>
      </c>
      <c r="L102" s="51"/>
      <c r="M102" s="51"/>
      <c r="N102" s="5">
        <f t="shared" si="1"/>
        <v>15601011.969999999</v>
      </c>
    </row>
    <row r="103" spans="1:14" s="18" customFormat="1" x14ac:dyDescent="0.2">
      <c r="B103" s="5"/>
      <c r="C103" s="51"/>
      <c r="D103" s="5"/>
      <c r="E103" s="5"/>
      <c r="F103" s="5"/>
      <c r="G103" s="5"/>
      <c r="H103" s="5"/>
      <c r="I103" s="51"/>
      <c r="J103" s="51"/>
      <c r="K103" s="51"/>
      <c r="L103" s="51"/>
      <c r="M103" s="51"/>
      <c r="N103" s="5"/>
    </row>
    <row r="104" spans="1:14" s="18" customFormat="1" x14ac:dyDescent="0.2">
      <c r="A104" s="18" t="s">
        <v>129</v>
      </c>
      <c r="B104" s="5">
        <v>211094.69</v>
      </c>
      <c r="C104" s="51">
        <v>210907.73</v>
      </c>
      <c r="D104" s="5">
        <v>198650.85</v>
      </c>
      <c r="E104" s="5">
        <v>214967.43</v>
      </c>
      <c r="F104" s="5">
        <v>96265.34</v>
      </c>
      <c r="G104" s="5">
        <v>203651.64</v>
      </c>
      <c r="H104" s="5">
        <v>176099.02</v>
      </c>
      <c r="I104" s="51">
        <v>207837.52</v>
      </c>
      <c r="J104" s="51">
        <v>211058.69</v>
      </c>
      <c r="K104" s="51">
        <v>202872.44</v>
      </c>
      <c r="L104" s="51"/>
      <c r="M104" s="51"/>
      <c r="N104" s="5">
        <f t="shared" si="1"/>
        <v>1933405.3499999999</v>
      </c>
    </row>
    <row r="105" spans="1:14" s="18" customFormat="1" x14ac:dyDescent="0.2">
      <c r="A105" s="18" t="s">
        <v>130</v>
      </c>
      <c r="B105" s="5">
        <v>1526013.34</v>
      </c>
      <c r="C105" s="51">
        <v>1524661.83</v>
      </c>
      <c r="D105" s="5">
        <v>1436056.27</v>
      </c>
      <c r="E105" s="5">
        <v>1554009.57</v>
      </c>
      <c r="F105" s="5">
        <v>695906.67</v>
      </c>
      <c r="G105" s="5">
        <v>1472207.25</v>
      </c>
      <c r="H105" s="5">
        <v>1273028.04</v>
      </c>
      <c r="I105" s="51">
        <v>1502467.14</v>
      </c>
      <c r="J105" s="51">
        <v>1525753.16</v>
      </c>
      <c r="K105" s="51">
        <v>1466574.36</v>
      </c>
      <c r="L105" s="51"/>
      <c r="M105" s="51"/>
      <c r="N105" s="5">
        <f t="shared" si="1"/>
        <v>13976677.629999999</v>
      </c>
    </row>
    <row r="106" spans="1:14" s="18" customFormat="1" x14ac:dyDescent="0.2">
      <c r="A106" s="18" t="s">
        <v>131</v>
      </c>
      <c r="B106" s="5">
        <v>134645.42000000001</v>
      </c>
      <c r="C106" s="51">
        <v>134526.17000000001</v>
      </c>
      <c r="D106" s="5">
        <v>126708.2</v>
      </c>
      <c r="E106" s="5">
        <v>137115.62</v>
      </c>
      <c r="F106" s="5">
        <v>61402.25</v>
      </c>
      <c r="G106" s="5">
        <v>129897.92</v>
      </c>
      <c r="H106" s="5">
        <v>112323.66</v>
      </c>
      <c r="I106" s="51">
        <v>132567.85999999999</v>
      </c>
      <c r="J106" s="51">
        <v>134622.46</v>
      </c>
      <c r="K106" s="51">
        <v>129400.91</v>
      </c>
      <c r="L106" s="51"/>
      <c r="M106" s="51"/>
      <c r="N106" s="5">
        <f t="shared" si="1"/>
        <v>1233210.47</v>
      </c>
    </row>
    <row r="107" spans="1:14" s="18" customFormat="1" x14ac:dyDescent="0.2">
      <c r="A107" s="18" t="s">
        <v>132</v>
      </c>
      <c r="B107" s="5">
        <v>302727.7</v>
      </c>
      <c r="C107" s="51">
        <v>302459.59000000003</v>
      </c>
      <c r="D107" s="5">
        <v>284882.18</v>
      </c>
      <c r="E107" s="5">
        <v>308281.53999999998</v>
      </c>
      <c r="F107" s="5">
        <v>138052.67000000001</v>
      </c>
      <c r="G107" s="5">
        <v>292053.75</v>
      </c>
      <c r="H107" s="5">
        <v>252540.94</v>
      </c>
      <c r="I107" s="51">
        <v>298056.64</v>
      </c>
      <c r="J107" s="51">
        <v>302676.08</v>
      </c>
      <c r="K107" s="51">
        <v>290936.3</v>
      </c>
      <c r="L107" s="51"/>
      <c r="M107" s="51"/>
      <c r="N107" s="5">
        <f t="shared" si="1"/>
        <v>2772667.3899999997</v>
      </c>
    </row>
    <row r="108" spans="1:14" s="18" customFormat="1" x14ac:dyDescent="0.2">
      <c r="B108" s="5"/>
      <c r="C108" s="51"/>
      <c r="D108" s="5"/>
      <c r="E108" s="5"/>
      <c r="F108" s="5"/>
      <c r="G108" s="5"/>
      <c r="H108" s="5"/>
      <c r="I108" s="51"/>
      <c r="J108" s="51"/>
      <c r="K108" s="51"/>
      <c r="L108" s="51"/>
      <c r="M108" s="51"/>
      <c r="N108" s="5"/>
    </row>
    <row r="109" spans="1:14" s="18" customFormat="1" x14ac:dyDescent="0.2">
      <c r="A109" s="18" t="s">
        <v>133</v>
      </c>
      <c r="B109" s="5">
        <v>158300.26</v>
      </c>
      <c r="C109" s="51">
        <v>158160.06</v>
      </c>
      <c r="D109" s="5">
        <v>148968.60999999999</v>
      </c>
      <c r="E109" s="5">
        <v>161204.43</v>
      </c>
      <c r="F109" s="5">
        <v>72189.539999999994</v>
      </c>
      <c r="G109" s="5">
        <v>152718.71</v>
      </c>
      <c r="H109" s="5">
        <v>132056.95000000001</v>
      </c>
      <c r="I109" s="51">
        <v>155857.70000000001</v>
      </c>
      <c r="J109" s="51">
        <v>158273.26999999999</v>
      </c>
      <c r="K109" s="51">
        <v>152134.38</v>
      </c>
      <c r="L109" s="51"/>
      <c r="M109" s="51"/>
      <c r="N109" s="5">
        <f t="shared" si="1"/>
        <v>1449863.9100000001</v>
      </c>
    </row>
    <row r="110" spans="1:14" s="18" customFormat="1" x14ac:dyDescent="0.2">
      <c r="A110" s="18" t="s">
        <v>134</v>
      </c>
      <c r="B110" s="5">
        <v>1021.97</v>
      </c>
      <c r="C110" s="51">
        <v>1021.07</v>
      </c>
      <c r="D110" s="5">
        <v>961.73</v>
      </c>
      <c r="E110" s="5">
        <v>1040.72</v>
      </c>
      <c r="F110" s="5">
        <v>466.05</v>
      </c>
      <c r="G110" s="5">
        <v>985.94</v>
      </c>
      <c r="H110" s="5">
        <v>852.55</v>
      </c>
      <c r="I110" s="51">
        <v>1006.2</v>
      </c>
      <c r="J110" s="51">
        <v>1021.8</v>
      </c>
      <c r="K110" s="51">
        <v>982.16</v>
      </c>
      <c r="L110" s="51"/>
      <c r="M110" s="51"/>
      <c r="N110" s="5">
        <f t="shared" si="1"/>
        <v>9360.1899999999987</v>
      </c>
    </row>
    <row r="111" spans="1:14" s="18" customFormat="1" x14ac:dyDescent="0.2">
      <c r="A111" s="18" t="s">
        <v>135</v>
      </c>
      <c r="B111" s="5">
        <v>812.91</v>
      </c>
      <c r="C111" s="51">
        <v>812.19</v>
      </c>
      <c r="D111" s="5">
        <v>764.99</v>
      </c>
      <c r="E111" s="5">
        <v>827.82</v>
      </c>
      <c r="F111" s="5">
        <v>370.71</v>
      </c>
      <c r="G111" s="5">
        <v>784.25</v>
      </c>
      <c r="H111" s="5">
        <v>678.14</v>
      </c>
      <c r="I111" s="51">
        <v>800.37</v>
      </c>
      <c r="J111" s="51">
        <v>812.77</v>
      </c>
      <c r="K111" s="51">
        <v>781.25</v>
      </c>
      <c r="L111" s="51"/>
      <c r="M111" s="51"/>
      <c r="N111" s="5">
        <f t="shared" si="1"/>
        <v>7445.4000000000015</v>
      </c>
    </row>
    <row r="112" spans="1:14" s="18" customFormat="1" x14ac:dyDescent="0.2">
      <c r="B112" s="5"/>
      <c r="C112" s="51"/>
      <c r="D112" s="5"/>
      <c r="E112" s="5"/>
      <c r="F112" s="5"/>
      <c r="G112" s="5"/>
      <c r="H112" s="5"/>
      <c r="I112" s="51"/>
      <c r="J112" s="51"/>
      <c r="K112" s="51"/>
      <c r="L112" s="51"/>
      <c r="M112" s="51"/>
      <c r="N112" s="5"/>
    </row>
    <row r="113" spans="1:14" s="18" customFormat="1" x14ac:dyDescent="0.2">
      <c r="A113" s="52" t="s">
        <v>136</v>
      </c>
      <c r="B113" s="11">
        <v>4084216.39</v>
      </c>
      <c r="C113" s="53">
        <v>4080640.15</v>
      </c>
      <c r="D113" s="11">
        <v>3846181.2499999995</v>
      </c>
      <c r="E113" s="11">
        <v>4158297.1100000003</v>
      </c>
      <c r="F113" s="11">
        <v>1887673.7499999998</v>
      </c>
      <c r="G113" s="11">
        <v>3941840.26</v>
      </c>
      <c r="H113" s="11">
        <v>3414792.7800000003</v>
      </c>
      <c r="I113" s="53">
        <v>4021910.8400000008</v>
      </c>
      <c r="J113" s="53">
        <v>4083527.91</v>
      </c>
      <c r="K113" s="53">
        <v>3926935.0700000003</v>
      </c>
      <c r="L113" s="53"/>
      <c r="M113" s="53"/>
      <c r="N113" s="11">
        <f>SUM(B113:M113)</f>
        <v>37446015.509999998</v>
      </c>
    </row>
    <row r="114" spans="1:14" s="18" customFormat="1" x14ac:dyDescent="0.2">
      <c r="B114" s="5"/>
      <c r="C114" s="51"/>
      <c r="D114" s="5"/>
      <c r="E114" s="5"/>
      <c r="F114" s="5"/>
      <c r="G114" s="5"/>
      <c r="H114" s="5"/>
      <c r="I114" s="5"/>
      <c r="J114" s="51"/>
      <c r="K114" s="51"/>
      <c r="L114" s="51"/>
      <c r="M114" s="51"/>
      <c r="N114" s="5"/>
    </row>
    <row r="115" spans="1:14" s="18" customFormat="1" x14ac:dyDescent="0.2">
      <c r="A115" s="17" t="s">
        <v>137</v>
      </c>
      <c r="B115" s="5"/>
      <c r="C115" s="51"/>
      <c r="D115" s="5"/>
      <c r="E115" s="5"/>
      <c r="F115" s="5"/>
      <c r="G115" s="5"/>
      <c r="H115" s="5"/>
      <c r="I115" s="5"/>
      <c r="J115" s="51"/>
      <c r="K115" s="51"/>
      <c r="L115" s="51"/>
      <c r="M115" s="51"/>
      <c r="N115" s="5"/>
    </row>
    <row r="116" spans="1:14" s="18" customFormat="1" x14ac:dyDescent="0.2">
      <c r="A116" s="17" t="s">
        <v>63</v>
      </c>
      <c r="B116" s="5"/>
      <c r="C116" s="51"/>
      <c r="D116" s="5"/>
      <c r="E116" s="5"/>
      <c r="F116" s="5"/>
      <c r="G116" s="5"/>
      <c r="H116" s="5"/>
      <c r="I116" s="5"/>
      <c r="J116" s="51"/>
      <c r="K116" s="51"/>
      <c r="L116" s="51"/>
      <c r="M116" s="51"/>
      <c r="N116" s="5"/>
    </row>
    <row r="117" spans="1:14" s="18" customFormat="1" x14ac:dyDescent="0.2">
      <c r="A117" s="18" t="s">
        <v>138</v>
      </c>
      <c r="B117" s="5">
        <v>137871.86000000002</v>
      </c>
      <c r="C117" s="51">
        <v>144578.85</v>
      </c>
      <c r="D117" s="5">
        <v>149970.03</v>
      </c>
      <c r="E117" s="5">
        <v>157563.95000000004</v>
      </c>
      <c r="F117" s="5">
        <v>145448.35999999999</v>
      </c>
      <c r="G117" s="5">
        <v>151166.13000000003</v>
      </c>
      <c r="H117" s="5">
        <v>139314.42000000001</v>
      </c>
      <c r="I117" s="51">
        <v>145956.41</v>
      </c>
      <c r="J117" s="51">
        <v>140444.38</v>
      </c>
      <c r="K117" s="51">
        <v>170342.91</v>
      </c>
      <c r="L117" s="51"/>
      <c r="M117" s="51"/>
      <c r="N117" s="5">
        <f>SUM(B117:M117)</f>
        <v>1482657.3</v>
      </c>
    </row>
    <row r="118" spans="1:14" s="18" customFormat="1" x14ac:dyDescent="0.2">
      <c r="B118" s="5"/>
      <c r="C118" s="51"/>
      <c r="D118" s="5"/>
      <c r="E118" s="5"/>
      <c r="F118" s="5"/>
      <c r="G118" s="5"/>
      <c r="H118" s="5"/>
      <c r="I118" s="51"/>
      <c r="J118" s="51"/>
      <c r="K118" s="51"/>
      <c r="L118" s="51"/>
      <c r="M118" s="51"/>
      <c r="N118" s="5"/>
    </row>
    <row r="119" spans="1:14" s="18" customFormat="1" x14ac:dyDescent="0.2">
      <c r="A119" s="18" t="s">
        <v>139</v>
      </c>
      <c r="B119" s="5">
        <v>2995.33</v>
      </c>
      <c r="C119" s="51">
        <v>3141.05</v>
      </c>
      <c r="D119" s="5">
        <v>3258.17</v>
      </c>
      <c r="E119" s="5">
        <v>3423.15</v>
      </c>
      <c r="F119" s="5">
        <v>3159.94</v>
      </c>
      <c r="G119" s="5">
        <v>3284.16</v>
      </c>
      <c r="H119" s="5">
        <v>3026.67</v>
      </c>
      <c r="I119" s="51">
        <v>3170.97</v>
      </c>
      <c r="J119" s="51">
        <v>3051.22</v>
      </c>
      <c r="K119" s="51">
        <v>3700.78</v>
      </c>
      <c r="L119" s="51"/>
      <c r="M119" s="51"/>
      <c r="N119" s="5">
        <f t="shared" si="1"/>
        <v>32211.440000000002</v>
      </c>
    </row>
    <row r="120" spans="1:14" s="18" customFormat="1" x14ac:dyDescent="0.2">
      <c r="A120" s="18" t="s">
        <v>140</v>
      </c>
      <c r="B120" s="5">
        <v>2293.23</v>
      </c>
      <c r="C120" s="51">
        <v>2404.79</v>
      </c>
      <c r="D120" s="5">
        <v>2494.46</v>
      </c>
      <c r="E120" s="5">
        <v>2620.77</v>
      </c>
      <c r="F120" s="5">
        <v>2419.25</v>
      </c>
      <c r="G120" s="5">
        <v>2514.36</v>
      </c>
      <c r="H120" s="5">
        <v>2317.23</v>
      </c>
      <c r="I120" s="51">
        <v>2427.6999999999998</v>
      </c>
      <c r="J120" s="51">
        <v>2336.02</v>
      </c>
      <c r="K120" s="51">
        <v>2833.32</v>
      </c>
      <c r="L120" s="51"/>
      <c r="M120" s="51"/>
      <c r="N120" s="5">
        <f t="shared" si="1"/>
        <v>24661.13</v>
      </c>
    </row>
    <row r="121" spans="1:14" s="18" customFormat="1" x14ac:dyDescent="0.2">
      <c r="B121" s="5"/>
      <c r="C121" s="51"/>
      <c r="D121" s="5"/>
      <c r="E121" s="5"/>
      <c r="F121" s="5"/>
      <c r="G121" s="5"/>
      <c r="H121" s="5"/>
      <c r="I121" s="51"/>
      <c r="J121" s="51"/>
      <c r="K121" s="51"/>
      <c r="L121" s="51"/>
      <c r="M121" s="51"/>
      <c r="N121" s="5"/>
    </row>
    <row r="122" spans="1:14" s="18" customFormat="1" x14ac:dyDescent="0.2">
      <c r="A122" s="52" t="s">
        <v>141</v>
      </c>
      <c r="B122" s="11">
        <v>143160.42000000001</v>
      </c>
      <c r="C122" s="53">
        <v>150124.69</v>
      </c>
      <c r="D122" s="11">
        <v>155722.66</v>
      </c>
      <c r="E122" s="11">
        <v>163607.87000000002</v>
      </c>
      <c r="F122" s="11">
        <v>151027.54999999999</v>
      </c>
      <c r="G122" s="11">
        <v>156964.65000000002</v>
      </c>
      <c r="H122" s="11">
        <v>144658.32000000004</v>
      </c>
      <c r="I122" s="53">
        <v>151555.08000000002</v>
      </c>
      <c r="J122" s="53">
        <v>145831.62</v>
      </c>
      <c r="K122" s="53">
        <v>176877.01</v>
      </c>
      <c r="L122" s="53"/>
      <c r="M122" s="53"/>
      <c r="N122" s="11">
        <f>SUM(B122:M122)</f>
        <v>1539529.8699999999</v>
      </c>
    </row>
    <row r="123" spans="1:14" s="18" customFormat="1" x14ac:dyDescent="0.2">
      <c r="B123" s="5"/>
      <c r="C123" s="51"/>
      <c r="D123" s="5"/>
      <c r="E123" s="5"/>
      <c r="F123" s="5"/>
      <c r="G123" s="5"/>
      <c r="H123" s="5"/>
      <c r="I123" s="51"/>
      <c r="J123" s="51"/>
      <c r="K123" s="51"/>
      <c r="L123" s="51"/>
      <c r="M123" s="51"/>
      <c r="N123" s="5"/>
    </row>
    <row r="124" spans="1:14" s="18" customFormat="1" x14ac:dyDescent="0.2">
      <c r="A124" s="17" t="s">
        <v>142</v>
      </c>
      <c r="B124" s="5"/>
      <c r="C124" s="51"/>
      <c r="D124" s="5"/>
      <c r="E124" s="5"/>
      <c r="F124" s="5"/>
      <c r="G124" s="5"/>
      <c r="H124" s="5"/>
      <c r="I124" s="51"/>
      <c r="J124" s="51"/>
      <c r="K124" s="51"/>
      <c r="L124" s="51"/>
      <c r="M124" s="51"/>
      <c r="N124" s="5"/>
    </row>
    <row r="125" spans="1:14" s="18" customFormat="1" x14ac:dyDescent="0.2">
      <c r="A125" s="17" t="s">
        <v>125</v>
      </c>
      <c r="B125" s="5"/>
      <c r="C125" s="51"/>
      <c r="D125" s="5"/>
      <c r="E125" s="5"/>
      <c r="F125" s="5"/>
      <c r="G125" s="5"/>
      <c r="H125" s="5"/>
      <c r="I125" s="51"/>
      <c r="J125" s="51"/>
      <c r="K125" s="51"/>
      <c r="L125" s="51"/>
      <c r="M125" s="51"/>
      <c r="N125" s="5"/>
    </row>
    <row r="126" spans="1:14" s="18" customFormat="1" x14ac:dyDescent="0.2">
      <c r="A126" s="18" t="s">
        <v>143</v>
      </c>
      <c r="B126" s="5">
        <v>4589.82</v>
      </c>
      <c r="C126" s="51">
        <v>4589.82</v>
      </c>
      <c r="D126" s="5">
        <v>4589.82</v>
      </c>
      <c r="E126" s="5">
        <v>4589.82</v>
      </c>
      <c r="F126" s="5">
        <v>4589.82</v>
      </c>
      <c r="G126" s="5">
        <v>4589.82</v>
      </c>
      <c r="H126" s="5">
        <v>4589.82</v>
      </c>
      <c r="I126" s="51">
        <v>4589.82</v>
      </c>
      <c r="J126" s="51">
        <v>4589.82</v>
      </c>
      <c r="K126" s="51">
        <v>4589.82</v>
      </c>
      <c r="L126" s="51"/>
      <c r="M126" s="51"/>
      <c r="N126" s="5">
        <f t="shared" si="1"/>
        <v>45898.2</v>
      </c>
    </row>
    <row r="127" spans="1:14" s="18" customFormat="1" x14ac:dyDescent="0.2">
      <c r="B127" s="5"/>
      <c r="C127" s="51"/>
      <c r="D127" s="5"/>
      <c r="E127" s="5"/>
      <c r="F127" s="5"/>
      <c r="G127" s="5"/>
      <c r="H127" s="5"/>
      <c r="I127" s="51"/>
      <c r="J127" s="51"/>
      <c r="K127" s="51"/>
      <c r="L127" s="51"/>
      <c r="M127" s="51"/>
      <c r="N127" s="5"/>
    </row>
    <row r="128" spans="1:14" s="18" customFormat="1" x14ac:dyDescent="0.2">
      <c r="A128" s="17" t="s">
        <v>63</v>
      </c>
      <c r="B128" s="5"/>
      <c r="C128" s="51"/>
      <c r="D128" s="5"/>
      <c r="E128" s="5"/>
      <c r="F128" s="5"/>
      <c r="G128" s="5"/>
      <c r="H128" s="5"/>
      <c r="I128" s="51"/>
      <c r="J128" s="51"/>
      <c r="K128" s="51"/>
      <c r="L128" s="51"/>
      <c r="M128" s="51"/>
      <c r="N128" s="5"/>
    </row>
    <row r="129" spans="1:14" s="18" customFormat="1" x14ac:dyDescent="0.2">
      <c r="A129" s="18" t="s">
        <v>144</v>
      </c>
      <c r="B129" s="5">
        <v>921827.79</v>
      </c>
      <c r="C129" s="51">
        <v>835239.67</v>
      </c>
      <c r="D129" s="5">
        <v>801648.3</v>
      </c>
      <c r="E129" s="5">
        <v>890120.55</v>
      </c>
      <c r="F129" s="5">
        <v>207872.37</v>
      </c>
      <c r="G129" s="5">
        <v>857056.29</v>
      </c>
      <c r="H129" s="5">
        <v>750282.43</v>
      </c>
      <c r="I129" s="51">
        <v>973324.25</v>
      </c>
      <c r="J129" s="51">
        <v>767160.22</v>
      </c>
      <c r="K129" s="51">
        <v>896937.16</v>
      </c>
      <c r="L129" s="51"/>
      <c r="M129" s="51"/>
      <c r="N129" s="5">
        <f t="shared" si="1"/>
        <v>7901469.0299999993</v>
      </c>
    </row>
    <row r="130" spans="1:14" s="18" customFormat="1" x14ac:dyDescent="0.2">
      <c r="B130" s="5"/>
      <c r="C130" s="51"/>
      <c r="D130" s="5"/>
      <c r="E130" s="5"/>
      <c r="F130" s="5"/>
      <c r="G130" s="5"/>
      <c r="H130" s="5"/>
      <c r="I130" s="51"/>
      <c r="J130" s="51"/>
      <c r="K130" s="51"/>
      <c r="L130" s="51"/>
      <c r="M130" s="51"/>
      <c r="N130" s="5"/>
    </row>
    <row r="131" spans="1:14" s="18" customFormat="1" x14ac:dyDescent="0.2">
      <c r="A131" s="18" t="s">
        <v>145</v>
      </c>
      <c r="B131" s="5">
        <v>236.74</v>
      </c>
      <c r="C131" s="51">
        <v>214.41</v>
      </c>
      <c r="D131" s="5">
        <v>205.78</v>
      </c>
      <c r="E131" s="5">
        <v>228.5</v>
      </c>
      <c r="F131" s="5">
        <v>53.36</v>
      </c>
      <c r="G131" s="5">
        <v>220.01</v>
      </c>
      <c r="H131" s="5">
        <v>192.6</v>
      </c>
      <c r="I131" s="51">
        <v>249.85</v>
      </c>
      <c r="J131" s="51">
        <v>196.93</v>
      </c>
      <c r="K131" s="51">
        <v>230.25</v>
      </c>
      <c r="L131" s="51"/>
      <c r="M131" s="51"/>
      <c r="N131" s="5">
        <f t="shared" si="1"/>
        <v>2028.4299999999998</v>
      </c>
    </row>
    <row r="132" spans="1:14" s="18" customFormat="1" x14ac:dyDescent="0.2">
      <c r="A132" s="18" t="s">
        <v>16</v>
      </c>
      <c r="B132" s="5">
        <v>589.67999999999995</v>
      </c>
      <c r="C132" s="51">
        <v>534.20000000000005</v>
      </c>
      <c r="D132" s="5">
        <v>512.72</v>
      </c>
      <c r="E132" s="5">
        <v>569.29999999999995</v>
      </c>
      <c r="F132" s="5">
        <v>132.94999999999999</v>
      </c>
      <c r="G132" s="5">
        <v>548.15</v>
      </c>
      <c r="H132" s="5">
        <v>479.86</v>
      </c>
      <c r="I132" s="51">
        <v>622.52</v>
      </c>
      <c r="J132" s="51">
        <v>490.66</v>
      </c>
      <c r="K132" s="51">
        <v>573.66</v>
      </c>
      <c r="L132" s="51"/>
      <c r="M132" s="51"/>
      <c r="N132" s="5">
        <f t="shared" si="1"/>
        <v>5053.7</v>
      </c>
    </row>
    <row r="133" spans="1:14" s="18" customFormat="1" x14ac:dyDescent="0.2">
      <c r="B133" s="5"/>
      <c r="C133" s="51"/>
      <c r="D133" s="5"/>
      <c r="E133" s="5"/>
      <c r="F133" s="5"/>
      <c r="G133" s="5"/>
      <c r="H133" s="5"/>
      <c r="I133" s="51"/>
      <c r="J133" s="51"/>
      <c r="K133" s="51"/>
      <c r="L133" s="51"/>
      <c r="M133" s="51"/>
      <c r="N133" s="5"/>
    </row>
    <row r="134" spans="1:14" s="18" customFormat="1" x14ac:dyDescent="0.2">
      <c r="A134" s="17" t="s">
        <v>58</v>
      </c>
      <c r="B134" s="5"/>
      <c r="C134" s="51"/>
      <c r="D134" s="5"/>
      <c r="E134" s="5"/>
      <c r="F134" s="5"/>
      <c r="G134" s="5"/>
      <c r="H134" s="5"/>
      <c r="I134" s="51"/>
      <c r="J134" s="51"/>
      <c r="K134" s="51"/>
      <c r="L134" s="51"/>
      <c r="M134" s="51"/>
      <c r="N134" s="5"/>
    </row>
    <row r="135" spans="1:14" s="18" customFormat="1" x14ac:dyDescent="0.2">
      <c r="A135" s="18" t="s">
        <v>146</v>
      </c>
      <c r="B135" s="5">
        <v>901.89</v>
      </c>
      <c r="C135" s="51">
        <v>816.95</v>
      </c>
      <c r="D135" s="5">
        <v>784.1</v>
      </c>
      <c r="E135" s="5">
        <v>870.63</v>
      </c>
      <c r="F135" s="5">
        <v>203.32</v>
      </c>
      <c r="G135" s="5">
        <v>838.29</v>
      </c>
      <c r="H135" s="5">
        <v>733.86</v>
      </c>
      <c r="I135" s="51">
        <v>952.01</v>
      </c>
      <c r="J135" s="51">
        <v>750.36</v>
      </c>
      <c r="K135" s="51">
        <v>877.3</v>
      </c>
      <c r="L135" s="51"/>
      <c r="M135" s="51"/>
      <c r="N135" s="5">
        <f t="shared" si="1"/>
        <v>7728.71</v>
      </c>
    </row>
    <row r="136" spans="1:14" s="18" customFormat="1" x14ac:dyDescent="0.2">
      <c r="A136" s="18" t="s">
        <v>147</v>
      </c>
      <c r="B136" s="5">
        <v>901.89</v>
      </c>
      <c r="C136" s="51">
        <v>816.95</v>
      </c>
      <c r="D136" s="5">
        <v>784.1</v>
      </c>
      <c r="E136" s="5">
        <v>870.63</v>
      </c>
      <c r="F136" s="5">
        <v>203.32</v>
      </c>
      <c r="G136" s="5">
        <v>838.29</v>
      </c>
      <c r="H136" s="5">
        <v>733.86</v>
      </c>
      <c r="I136" s="51">
        <v>952.01</v>
      </c>
      <c r="J136" s="51">
        <v>750.36</v>
      </c>
      <c r="K136" s="51">
        <v>877.3</v>
      </c>
      <c r="L136" s="51"/>
      <c r="M136" s="51"/>
      <c r="N136" s="5">
        <f t="shared" si="1"/>
        <v>7728.71</v>
      </c>
    </row>
    <row r="137" spans="1:14" s="18" customFormat="1" x14ac:dyDescent="0.2">
      <c r="B137" s="5"/>
      <c r="C137" s="51"/>
      <c r="D137" s="5"/>
      <c r="E137" s="5"/>
      <c r="F137" s="5"/>
      <c r="G137" s="5"/>
      <c r="H137" s="5"/>
      <c r="I137" s="51"/>
      <c r="J137" s="51"/>
      <c r="K137" s="51"/>
      <c r="L137" s="51"/>
      <c r="M137" s="51"/>
      <c r="N137" s="5"/>
    </row>
    <row r="138" spans="1:14" s="18" customFormat="1" x14ac:dyDescent="0.2">
      <c r="A138" s="52" t="s">
        <v>148</v>
      </c>
      <c r="B138" s="11">
        <v>929047.81</v>
      </c>
      <c r="C138" s="53">
        <v>842211.99999999988</v>
      </c>
      <c r="D138" s="11">
        <v>808524.82</v>
      </c>
      <c r="E138" s="11">
        <v>897249.43</v>
      </c>
      <c r="F138" s="11">
        <v>213055.14</v>
      </c>
      <c r="G138" s="11">
        <v>864090.85000000009</v>
      </c>
      <c r="H138" s="11">
        <v>757012.42999999993</v>
      </c>
      <c r="I138" s="53">
        <v>980690.46</v>
      </c>
      <c r="J138" s="53">
        <v>773938.35</v>
      </c>
      <c r="K138" s="53">
        <v>904085.49000000011</v>
      </c>
      <c r="L138" s="53"/>
      <c r="M138" s="53"/>
      <c r="N138" s="11">
        <f>SUM(B138:M138)</f>
        <v>7969906.7800000003</v>
      </c>
    </row>
    <row r="139" spans="1:14" s="18" customFormat="1" x14ac:dyDescent="0.2">
      <c r="B139" s="5"/>
      <c r="C139" s="51"/>
      <c r="D139" s="5"/>
      <c r="E139" s="5"/>
      <c r="F139" s="5"/>
      <c r="G139" s="5"/>
      <c r="H139" s="5"/>
      <c r="I139" s="51"/>
      <c r="J139" s="51"/>
      <c r="K139" s="51"/>
      <c r="L139" s="51"/>
      <c r="M139" s="51"/>
      <c r="N139" s="5"/>
    </row>
    <row r="140" spans="1:14" s="18" customFormat="1" x14ac:dyDescent="0.2">
      <c r="A140" s="17" t="s">
        <v>149</v>
      </c>
      <c r="B140" s="5"/>
      <c r="C140" s="51"/>
      <c r="D140" s="5"/>
      <c r="E140" s="5"/>
      <c r="F140" s="5"/>
      <c r="G140" s="5"/>
      <c r="H140" s="5"/>
      <c r="I140" s="51"/>
      <c r="J140" s="51"/>
      <c r="K140" s="51"/>
      <c r="L140" s="51"/>
      <c r="M140" s="51"/>
      <c r="N140" s="5"/>
    </row>
    <row r="141" spans="1:14" s="18" customFormat="1" x14ac:dyDescent="0.2">
      <c r="A141" s="17" t="s">
        <v>63</v>
      </c>
      <c r="B141" s="5"/>
      <c r="C141" s="51"/>
      <c r="D141" s="5"/>
      <c r="E141" s="5"/>
      <c r="F141" s="5"/>
      <c r="G141" s="5"/>
      <c r="H141" s="5"/>
      <c r="I141" s="51"/>
      <c r="J141" s="51"/>
      <c r="K141" s="51"/>
      <c r="L141" s="51"/>
      <c r="M141" s="51"/>
      <c r="N141" s="5"/>
    </row>
    <row r="142" spans="1:14" s="18" customFormat="1" x14ac:dyDescent="0.2">
      <c r="A142" s="18" t="s">
        <v>150</v>
      </c>
      <c r="B142" s="5">
        <v>1039319.5800000004</v>
      </c>
      <c r="C142" s="51">
        <v>1149072.49</v>
      </c>
      <c r="D142" s="5">
        <v>1009624.0499999996</v>
      </c>
      <c r="E142" s="5">
        <v>1041369.49</v>
      </c>
      <c r="F142" s="5">
        <v>489429.7099999999</v>
      </c>
      <c r="G142" s="5">
        <v>997686.18000000017</v>
      </c>
      <c r="H142" s="5">
        <v>899148.17</v>
      </c>
      <c r="I142" s="51">
        <v>961596.15</v>
      </c>
      <c r="J142" s="51">
        <v>1018131.75</v>
      </c>
      <c r="K142" s="51">
        <v>979702.57000000018</v>
      </c>
      <c r="L142" s="51"/>
      <c r="M142" s="51"/>
      <c r="N142" s="5">
        <f>SUM(B142:M142)</f>
        <v>9585080.1400000006</v>
      </c>
    </row>
    <row r="143" spans="1:14" s="18" customFormat="1" x14ac:dyDescent="0.2">
      <c r="B143" s="5"/>
      <c r="C143" s="51"/>
      <c r="D143" s="5"/>
      <c r="E143" s="5"/>
      <c r="F143" s="5"/>
      <c r="G143" s="5"/>
      <c r="H143" s="5"/>
      <c r="I143" s="51"/>
      <c r="J143" s="51"/>
      <c r="K143" s="51"/>
      <c r="L143" s="51"/>
      <c r="M143" s="51"/>
      <c r="N143" s="5"/>
    </row>
    <row r="144" spans="1:14" s="18" customFormat="1" x14ac:dyDescent="0.2">
      <c r="A144" s="18" t="s">
        <v>151</v>
      </c>
      <c r="B144" s="5">
        <v>393599.04</v>
      </c>
      <c r="C144" s="51">
        <v>435141.89</v>
      </c>
      <c r="D144" s="5">
        <v>382353.1</v>
      </c>
      <c r="E144" s="5">
        <v>394375.37</v>
      </c>
      <c r="F144" s="5">
        <v>185351.14</v>
      </c>
      <c r="G144" s="5">
        <v>377832.13</v>
      </c>
      <c r="H144" s="5">
        <v>340514.96</v>
      </c>
      <c r="I144" s="51">
        <v>364164.54</v>
      </c>
      <c r="J144" s="51">
        <v>385575.04</v>
      </c>
      <c r="K144" s="51">
        <v>371021.59</v>
      </c>
      <c r="L144" s="51"/>
      <c r="M144" s="51"/>
      <c r="N144" s="5">
        <f t="shared" ref="N144:N190" si="2">SUM(B144:M144)</f>
        <v>3629928.8</v>
      </c>
    </row>
    <row r="145" spans="1:14" s="18" customFormat="1" x14ac:dyDescent="0.2">
      <c r="B145" s="5"/>
      <c r="C145" s="51"/>
      <c r="D145" s="5"/>
      <c r="E145" s="5"/>
      <c r="F145" s="5"/>
      <c r="G145" s="5"/>
      <c r="H145" s="5"/>
      <c r="I145" s="51"/>
      <c r="J145" s="51"/>
      <c r="K145" s="51"/>
      <c r="L145" s="51"/>
      <c r="M145" s="51"/>
      <c r="N145" s="5"/>
    </row>
    <row r="146" spans="1:14" s="18" customFormat="1" x14ac:dyDescent="0.2">
      <c r="A146" s="17" t="s">
        <v>58</v>
      </c>
      <c r="B146" s="5"/>
      <c r="C146" s="51"/>
      <c r="D146" s="5"/>
      <c r="E146" s="5"/>
      <c r="F146" s="5"/>
      <c r="G146" s="5"/>
      <c r="H146" s="5"/>
      <c r="I146" s="51"/>
      <c r="J146" s="51"/>
      <c r="K146" s="51"/>
      <c r="L146" s="51"/>
      <c r="M146" s="51"/>
      <c r="N146" s="5"/>
    </row>
    <row r="147" spans="1:14" s="18" customFormat="1" x14ac:dyDescent="0.2">
      <c r="A147" s="18" t="s">
        <v>152</v>
      </c>
      <c r="B147" s="5">
        <v>38769.64</v>
      </c>
      <c r="C147" s="51">
        <v>42869.01</v>
      </c>
      <c r="D147" s="5">
        <v>37661.919999999998</v>
      </c>
      <c r="E147" s="5">
        <v>38846.11</v>
      </c>
      <c r="F147" s="5">
        <v>18257.150000000001</v>
      </c>
      <c r="G147" s="5">
        <v>37216.6</v>
      </c>
      <c r="H147" s="5">
        <v>33540.839999999997</v>
      </c>
      <c r="I147" s="51">
        <v>35870.339999999997</v>
      </c>
      <c r="J147" s="51">
        <v>37979.279999999999</v>
      </c>
      <c r="K147" s="51">
        <v>36545.760000000002</v>
      </c>
      <c r="L147" s="51"/>
      <c r="M147" s="51"/>
      <c r="N147" s="5">
        <f t="shared" si="2"/>
        <v>357556.65</v>
      </c>
    </row>
    <row r="148" spans="1:14" s="18" customFormat="1" x14ac:dyDescent="0.2">
      <c r="A148" s="18" t="s">
        <v>153</v>
      </c>
      <c r="B148" s="5">
        <v>3244.57</v>
      </c>
      <c r="C148" s="51">
        <v>3587.8</v>
      </c>
      <c r="D148" s="5">
        <v>3151.87</v>
      </c>
      <c r="E148" s="5">
        <v>3250.97</v>
      </c>
      <c r="F148" s="5">
        <v>1527.91</v>
      </c>
      <c r="G148" s="5">
        <v>3114.6</v>
      </c>
      <c r="H148" s="5">
        <v>2806.98</v>
      </c>
      <c r="I148" s="51">
        <v>3001.93</v>
      </c>
      <c r="J148" s="51">
        <v>3178.43</v>
      </c>
      <c r="K148" s="51">
        <v>3058.46</v>
      </c>
      <c r="L148" s="51"/>
      <c r="M148" s="51"/>
      <c r="N148" s="5">
        <f t="shared" si="2"/>
        <v>29923.52</v>
      </c>
    </row>
    <row r="149" spans="1:14" s="18" customFormat="1" x14ac:dyDescent="0.2">
      <c r="A149" s="18" t="s">
        <v>154</v>
      </c>
      <c r="B149" s="5">
        <v>110694.76</v>
      </c>
      <c r="C149" s="51">
        <v>122382.02</v>
      </c>
      <c r="D149" s="5">
        <v>107531.98</v>
      </c>
      <c r="E149" s="5">
        <v>110913.09</v>
      </c>
      <c r="F149" s="5">
        <v>52127.67</v>
      </c>
      <c r="G149" s="5">
        <v>106260.52</v>
      </c>
      <c r="H149" s="5">
        <v>95765.53</v>
      </c>
      <c r="I149" s="51">
        <v>102416.68</v>
      </c>
      <c r="J149" s="51">
        <v>108438.11</v>
      </c>
      <c r="K149" s="51">
        <v>104345.14</v>
      </c>
      <c r="L149" s="51"/>
      <c r="M149" s="51"/>
      <c r="N149" s="5">
        <f t="shared" si="2"/>
        <v>1020875.5</v>
      </c>
    </row>
    <row r="150" spans="1:14" s="18" customFormat="1" x14ac:dyDescent="0.2">
      <c r="A150" s="18" t="s">
        <v>155</v>
      </c>
      <c r="B150" s="5">
        <v>357.84</v>
      </c>
      <c r="C150" s="51">
        <v>395.6</v>
      </c>
      <c r="D150" s="5">
        <v>347.62</v>
      </c>
      <c r="E150" s="5">
        <v>358.55</v>
      </c>
      <c r="F150" s="5">
        <v>168.51</v>
      </c>
      <c r="G150" s="5">
        <v>343.51</v>
      </c>
      <c r="H150" s="5">
        <v>309.58</v>
      </c>
      <c r="I150" s="51">
        <v>331.08</v>
      </c>
      <c r="J150" s="51">
        <v>350.55</v>
      </c>
      <c r="K150" s="51">
        <v>337.32</v>
      </c>
      <c r="L150" s="51"/>
      <c r="M150" s="51"/>
      <c r="N150" s="5">
        <f t="shared" si="2"/>
        <v>3300.1600000000003</v>
      </c>
    </row>
    <row r="151" spans="1:14" s="18" customFormat="1" x14ac:dyDescent="0.2">
      <c r="A151" s="18" t="s">
        <v>156</v>
      </c>
      <c r="B151" s="5">
        <v>3626.15</v>
      </c>
      <c r="C151" s="51">
        <v>4007.76</v>
      </c>
      <c r="D151" s="5">
        <v>3522.55</v>
      </c>
      <c r="E151" s="5">
        <v>3633.3</v>
      </c>
      <c r="F151" s="5">
        <v>1707.6</v>
      </c>
      <c r="G151" s="5">
        <v>3480.9</v>
      </c>
      <c r="H151" s="5">
        <v>3137.1</v>
      </c>
      <c r="I151" s="51">
        <v>3354.98</v>
      </c>
      <c r="J151" s="51">
        <v>3552.23</v>
      </c>
      <c r="K151" s="51">
        <v>3418.15</v>
      </c>
      <c r="L151" s="51"/>
      <c r="M151" s="51"/>
      <c r="N151" s="5">
        <f t="shared" si="2"/>
        <v>33440.719999999994</v>
      </c>
    </row>
    <row r="152" spans="1:14" s="18" customFormat="1" x14ac:dyDescent="0.2">
      <c r="A152" s="18" t="s">
        <v>157</v>
      </c>
      <c r="B152" s="5">
        <v>4529.8900000000003</v>
      </c>
      <c r="C152" s="51">
        <v>5006.6000000000004</v>
      </c>
      <c r="D152" s="5">
        <v>4400.46</v>
      </c>
      <c r="E152" s="5">
        <v>4538.82</v>
      </c>
      <c r="F152" s="5">
        <v>2133.1799999999998</v>
      </c>
      <c r="G152" s="5">
        <v>4348.43</v>
      </c>
      <c r="H152" s="5">
        <v>3918.95</v>
      </c>
      <c r="I152" s="51">
        <v>4191.13</v>
      </c>
      <c r="J152" s="51">
        <v>4437.54</v>
      </c>
      <c r="K152" s="51">
        <v>4270.04</v>
      </c>
      <c r="L152" s="51"/>
      <c r="M152" s="51"/>
      <c r="N152" s="5">
        <f t="shared" si="2"/>
        <v>41775.040000000001</v>
      </c>
    </row>
    <row r="153" spans="1:14" s="18" customFormat="1" x14ac:dyDescent="0.2">
      <c r="A153" s="18" t="s">
        <v>158</v>
      </c>
      <c r="B153" s="5">
        <v>3658.28</v>
      </c>
      <c r="C153" s="51">
        <v>4043.76</v>
      </c>
      <c r="D153" s="5">
        <v>3553.76</v>
      </c>
      <c r="E153" s="5">
        <v>3665.5</v>
      </c>
      <c r="F153" s="5">
        <v>1722.74</v>
      </c>
      <c r="G153" s="5">
        <v>3511.74</v>
      </c>
      <c r="H153" s="5">
        <v>3164.9</v>
      </c>
      <c r="I153" s="51">
        <v>3384.71</v>
      </c>
      <c r="J153" s="51">
        <v>3583.71</v>
      </c>
      <c r="K153" s="51">
        <v>3448.44</v>
      </c>
      <c r="L153" s="51"/>
      <c r="M153" s="51"/>
      <c r="N153" s="5">
        <f t="shared" si="2"/>
        <v>33737.54</v>
      </c>
    </row>
    <row r="154" spans="1:14" s="18" customFormat="1" x14ac:dyDescent="0.2">
      <c r="A154" s="18" t="s">
        <v>159</v>
      </c>
      <c r="B154" s="5">
        <v>1028.48</v>
      </c>
      <c r="C154" s="51">
        <v>1136.7</v>
      </c>
      <c r="D154" s="5">
        <v>999.09</v>
      </c>
      <c r="E154" s="5">
        <v>1030.51</v>
      </c>
      <c r="F154" s="5">
        <v>484.32</v>
      </c>
      <c r="G154" s="5">
        <v>987.28</v>
      </c>
      <c r="H154" s="5">
        <v>889.77</v>
      </c>
      <c r="I154" s="51">
        <v>951.57</v>
      </c>
      <c r="J154" s="51">
        <v>1007.51</v>
      </c>
      <c r="K154" s="51">
        <v>969.48</v>
      </c>
      <c r="L154" s="51"/>
      <c r="M154" s="51"/>
      <c r="N154" s="5">
        <f t="shared" si="2"/>
        <v>9484.7099999999991</v>
      </c>
    </row>
    <row r="155" spans="1:14" s="18" customFormat="1" x14ac:dyDescent="0.2">
      <c r="A155" s="18" t="s">
        <v>160</v>
      </c>
      <c r="B155" s="5">
        <v>18312.509999999998</v>
      </c>
      <c r="C155" s="51">
        <v>20245.259999999998</v>
      </c>
      <c r="D155" s="5">
        <v>17789.28</v>
      </c>
      <c r="E155" s="5">
        <v>18348.63</v>
      </c>
      <c r="F155" s="5">
        <v>8623.61</v>
      </c>
      <c r="G155" s="5">
        <v>17578.939999999999</v>
      </c>
      <c r="H155" s="5">
        <v>15842.73</v>
      </c>
      <c r="I155" s="51">
        <v>16943.05</v>
      </c>
      <c r="J155" s="51">
        <v>17939.189999999999</v>
      </c>
      <c r="K155" s="51">
        <v>17262.080000000002</v>
      </c>
      <c r="L155" s="51"/>
      <c r="M155" s="51"/>
      <c r="N155" s="5">
        <f t="shared" si="2"/>
        <v>168885.27999999997</v>
      </c>
    </row>
    <row r="156" spans="1:14" s="18" customFormat="1" x14ac:dyDescent="0.2">
      <c r="B156" s="5"/>
      <c r="C156" s="51"/>
      <c r="D156" s="5"/>
      <c r="E156" s="5"/>
      <c r="F156" s="5"/>
      <c r="G156" s="5"/>
      <c r="H156" s="5"/>
      <c r="I156" s="51"/>
      <c r="J156" s="51"/>
      <c r="K156" s="51"/>
      <c r="L156" s="51"/>
      <c r="M156" s="51"/>
      <c r="N156" s="5"/>
    </row>
    <row r="157" spans="1:14" s="18" customFormat="1" x14ac:dyDescent="0.2">
      <c r="A157" s="52" t="s">
        <v>161</v>
      </c>
      <c r="B157" s="11">
        <v>1617140.7400000002</v>
      </c>
      <c r="C157" s="53">
        <v>1787888.8900000001</v>
      </c>
      <c r="D157" s="11">
        <v>1570935.6799999997</v>
      </c>
      <c r="E157" s="11">
        <v>1620330.34</v>
      </c>
      <c r="F157" s="11">
        <v>761533.53999999992</v>
      </c>
      <c r="G157" s="11">
        <v>1552360.83</v>
      </c>
      <c r="H157" s="11">
        <v>1399039.5100000002</v>
      </c>
      <c r="I157" s="53">
        <v>1496206.16</v>
      </c>
      <c r="J157" s="53">
        <v>1584173.34</v>
      </c>
      <c r="K157" s="53">
        <v>1524379.03</v>
      </c>
      <c r="L157" s="53"/>
      <c r="M157" s="53"/>
      <c r="N157" s="11">
        <f t="shared" si="2"/>
        <v>14913988.059999999</v>
      </c>
    </row>
    <row r="158" spans="1:14" s="18" customFormat="1" x14ac:dyDescent="0.2">
      <c r="B158" s="5"/>
      <c r="C158" s="51"/>
      <c r="D158" s="5"/>
      <c r="E158" s="5"/>
      <c r="F158" s="5"/>
      <c r="G158" s="5"/>
      <c r="H158" s="5"/>
      <c r="I158" s="51"/>
      <c r="J158" s="51"/>
      <c r="K158" s="51"/>
      <c r="L158" s="51"/>
      <c r="M158" s="51"/>
      <c r="N158" s="5"/>
    </row>
    <row r="159" spans="1:14" s="18" customFormat="1" x14ac:dyDescent="0.2">
      <c r="A159" s="17" t="s">
        <v>162</v>
      </c>
      <c r="B159" s="5"/>
      <c r="C159" s="51"/>
      <c r="D159" s="5"/>
      <c r="E159" s="5"/>
      <c r="F159" s="5"/>
      <c r="G159" s="5"/>
      <c r="H159" s="5"/>
      <c r="I159" s="51"/>
      <c r="J159" s="51"/>
      <c r="K159" s="51"/>
      <c r="L159" s="51"/>
      <c r="M159" s="51"/>
      <c r="N159" s="5"/>
    </row>
    <row r="160" spans="1:14" s="18" customFormat="1" x14ac:dyDescent="0.2">
      <c r="A160" s="17" t="s">
        <v>125</v>
      </c>
      <c r="B160" s="5"/>
      <c r="C160" s="51"/>
      <c r="D160" s="5"/>
      <c r="E160" s="5"/>
      <c r="F160" s="5"/>
      <c r="G160" s="5"/>
      <c r="H160" s="5"/>
      <c r="I160" s="51"/>
      <c r="J160" s="51"/>
      <c r="K160" s="51"/>
      <c r="L160" s="51"/>
      <c r="M160" s="51"/>
      <c r="N160" s="5"/>
    </row>
    <row r="161" spans="1:14" s="18" customFormat="1" x14ac:dyDescent="0.2">
      <c r="A161" s="18" t="s">
        <v>163</v>
      </c>
      <c r="B161" s="5">
        <v>0</v>
      </c>
      <c r="C161" s="51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1">
        <v>0</v>
      </c>
      <c r="J161" s="51">
        <v>0</v>
      </c>
      <c r="K161" s="51">
        <v>0</v>
      </c>
      <c r="L161" s="51"/>
      <c r="M161" s="51"/>
      <c r="N161" s="5">
        <f t="shared" si="2"/>
        <v>0</v>
      </c>
    </row>
    <row r="162" spans="1:14" s="18" customFormat="1" x14ac:dyDescent="0.2">
      <c r="B162" s="5"/>
      <c r="C162" s="51"/>
      <c r="D162" s="5"/>
      <c r="E162" s="5"/>
      <c r="F162" s="5"/>
      <c r="G162" s="5"/>
      <c r="H162" s="5"/>
      <c r="I162" s="51"/>
      <c r="J162" s="51"/>
      <c r="K162" s="51"/>
      <c r="L162" s="51"/>
      <c r="M162" s="51"/>
      <c r="N162" s="5"/>
    </row>
    <row r="163" spans="1:14" s="18" customFormat="1" x14ac:dyDescent="0.2">
      <c r="A163" s="17" t="s">
        <v>63</v>
      </c>
      <c r="B163" s="5"/>
      <c r="C163" s="51"/>
      <c r="D163" s="5"/>
      <c r="E163" s="5"/>
      <c r="F163" s="5"/>
      <c r="G163" s="5"/>
      <c r="H163" s="5"/>
      <c r="I163" s="51"/>
      <c r="J163" s="51"/>
      <c r="K163" s="51"/>
      <c r="L163" s="51"/>
      <c r="M163" s="51"/>
      <c r="N163" s="5"/>
    </row>
    <row r="164" spans="1:14" s="18" customFormat="1" x14ac:dyDescent="0.2">
      <c r="A164" s="18" t="s">
        <v>164</v>
      </c>
      <c r="B164" s="5">
        <v>348804.39</v>
      </c>
      <c r="C164" s="51">
        <v>353341.95</v>
      </c>
      <c r="D164" s="5">
        <v>333780.60000000003</v>
      </c>
      <c r="E164" s="5">
        <v>348658.31999999995</v>
      </c>
      <c r="F164" s="5">
        <v>297073.07</v>
      </c>
      <c r="G164" s="5">
        <v>345170.58999999991</v>
      </c>
      <c r="H164" s="5">
        <v>318996.71999999997</v>
      </c>
      <c r="I164" s="51">
        <v>361154.09</v>
      </c>
      <c r="J164" s="51">
        <v>363206.81</v>
      </c>
      <c r="K164" s="51">
        <v>382010.12999999989</v>
      </c>
      <c r="L164" s="51"/>
      <c r="M164" s="51"/>
      <c r="N164" s="5">
        <f t="shared" si="2"/>
        <v>3452196.67</v>
      </c>
    </row>
    <row r="165" spans="1:14" s="18" customFormat="1" x14ac:dyDescent="0.2">
      <c r="B165" s="5"/>
      <c r="C165" s="51"/>
      <c r="D165" s="5"/>
      <c r="E165" s="5"/>
      <c r="F165" s="5"/>
      <c r="G165" s="5"/>
      <c r="H165" s="5"/>
      <c r="I165" s="51"/>
      <c r="J165" s="51"/>
      <c r="K165" s="51"/>
      <c r="L165" s="51"/>
      <c r="M165" s="51"/>
      <c r="N165" s="5"/>
    </row>
    <row r="166" spans="1:14" s="18" customFormat="1" x14ac:dyDescent="0.2">
      <c r="A166" s="18" t="s">
        <v>165</v>
      </c>
      <c r="B166" s="5">
        <v>2077.63</v>
      </c>
      <c r="C166" s="51">
        <v>2104.66</v>
      </c>
      <c r="D166" s="5">
        <v>1988.14</v>
      </c>
      <c r="E166" s="5">
        <v>2076.7600000000002</v>
      </c>
      <c r="F166" s="5">
        <v>1769.49</v>
      </c>
      <c r="G166" s="5">
        <v>2055.98</v>
      </c>
      <c r="H166" s="5">
        <v>1900.08</v>
      </c>
      <c r="I166" s="51">
        <v>2151.19</v>
      </c>
      <c r="J166" s="51">
        <v>2163.41</v>
      </c>
      <c r="K166" s="51">
        <v>2275.42</v>
      </c>
      <c r="L166" s="51"/>
      <c r="M166" s="51"/>
      <c r="N166" s="5">
        <f t="shared" si="2"/>
        <v>20562.760000000002</v>
      </c>
    </row>
    <row r="167" spans="1:14" s="18" customFormat="1" x14ac:dyDescent="0.2">
      <c r="A167" s="18" t="s">
        <v>166</v>
      </c>
      <c r="B167" s="5">
        <v>21652.03</v>
      </c>
      <c r="C167" s="51">
        <v>21933.7</v>
      </c>
      <c r="D167" s="5">
        <v>20719.419999999998</v>
      </c>
      <c r="E167" s="5">
        <v>21642.959999999999</v>
      </c>
      <c r="F167" s="5">
        <v>18440.810000000001</v>
      </c>
      <c r="G167" s="5">
        <v>21426.46</v>
      </c>
      <c r="H167" s="5">
        <v>19801.72</v>
      </c>
      <c r="I167" s="51">
        <v>22418.63</v>
      </c>
      <c r="J167" s="51">
        <v>22546.06</v>
      </c>
      <c r="K167" s="51">
        <v>23713.27</v>
      </c>
      <c r="L167" s="51"/>
      <c r="M167" s="51"/>
      <c r="N167" s="5">
        <f t="shared" si="2"/>
        <v>214295.05999999997</v>
      </c>
    </row>
    <row r="168" spans="1:14" s="18" customFormat="1" x14ac:dyDescent="0.2">
      <c r="A168" s="18" t="s">
        <v>167</v>
      </c>
      <c r="B168" s="5">
        <v>1924.33</v>
      </c>
      <c r="C168" s="51">
        <v>1949.37</v>
      </c>
      <c r="D168" s="5">
        <v>1841.45</v>
      </c>
      <c r="E168" s="5">
        <v>1923.53</v>
      </c>
      <c r="F168" s="5">
        <v>1638.93</v>
      </c>
      <c r="G168" s="5">
        <v>1904.28</v>
      </c>
      <c r="H168" s="5">
        <v>1759.89</v>
      </c>
      <c r="I168" s="51">
        <v>1992.46</v>
      </c>
      <c r="J168" s="51">
        <v>2003.79</v>
      </c>
      <c r="K168" s="51">
        <v>2107.5300000000002</v>
      </c>
      <c r="L168" s="51"/>
      <c r="M168" s="51"/>
      <c r="N168" s="5">
        <f t="shared" si="2"/>
        <v>19045.559999999998</v>
      </c>
    </row>
    <row r="169" spans="1:14" s="18" customFormat="1" x14ac:dyDescent="0.2">
      <c r="B169" s="5"/>
      <c r="C169" s="51"/>
      <c r="D169" s="5"/>
      <c r="E169" s="5"/>
      <c r="F169" s="5"/>
      <c r="G169" s="5"/>
      <c r="H169" s="5"/>
      <c r="I169" s="51"/>
      <c r="J169" s="51"/>
      <c r="K169" s="51"/>
      <c r="L169" s="51"/>
      <c r="M169" s="51"/>
      <c r="N169" s="5"/>
    </row>
    <row r="170" spans="1:14" s="18" customFormat="1" x14ac:dyDescent="0.2">
      <c r="A170" s="17" t="s">
        <v>58</v>
      </c>
      <c r="B170" s="5"/>
      <c r="C170" s="51"/>
      <c r="D170" s="5"/>
      <c r="E170" s="5"/>
      <c r="F170" s="5"/>
      <c r="G170" s="5"/>
      <c r="H170" s="5"/>
      <c r="I170" s="51"/>
      <c r="J170" s="51"/>
      <c r="K170" s="51"/>
      <c r="L170" s="51"/>
      <c r="M170" s="51"/>
      <c r="N170" s="5"/>
    </row>
    <row r="171" spans="1:14" s="18" customFormat="1" x14ac:dyDescent="0.2">
      <c r="A171" s="18" t="s">
        <v>168</v>
      </c>
      <c r="B171" s="5">
        <v>68044.81</v>
      </c>
      <c r="C171" s="51">
        <v>68930</v>
      </c>
      <c r="D171" s="5">
        <v>65113.96</v>
      </c>
      <c r="E171" s="5">
        <v>68016.320000000007</v>
      </c>
      <c r="F171" s="5">
        <v>57953.06</v>
      </c>
      <c r="G171" s="5">
        <v>67335.92</v>
      </c>
      <c r="H171" s="5">
        <v>62229.919999999998</v>
      </c>
      <c r="I171" s="51">
        <v>70453.990000000005</v>
      </c>
      <c r="J171" s="51">
        <v>70854.44</v>
      </c>
      <c r="K171" s="51">
        <v>74522.59</v>
      </c>
      <c r="L171" s="51"/>
      <c r="M171" s="51"/>
      <c r="N171" s="5">
        <f t="shared" si="2"/>
        <v>673455.00999999989</v>
      </c>
    </row>
    <row r="172" spans="1:14" s="18" customFormat="1" x14ac:dyDescent="0.2">
      <c r="B172" s="5"/>
      <c r="C172" s="51"/>
      <c r="D172" s="5"/>
      <c r="E172" s="5"/>
      <c r="F172" s="5"/>
      <c r="G172" s="5"/>
      <c r="H172" s="5"/>
      <c r="I172" s="51"/>
      <c r="J172" s="51"/>
      <c r="K172" s="51"/>
      <c r="L172" s="51"/>
      <c r="M172" s="51"/>
      <c r="N172" s="5"/>
    </row>
    <row r="173" spans="1:14" s="18" customFormat="1" x14ac:dyDescent="0.2">
      <c r="A173" s="52" t="s">
        <v>169</v>
      </c>
      <c r="B173" s="11">
        <v>442503.19000000006</v>
      </c>
      <c r="C173" s="53">
        <v>448259.68</v>
      </c>
      <c r="D173" s="11">
        <v>423443.57000000007</v>
      </c>
      <c r="E173" s="11">
        <v>442317.89</v>
      </c>
      <c r="F173" s="11">
        <v>376875.36</v>
      </c>
      <c r="G173" s="11">
        <v>437893.22999999992</v>
      </c>
      <c r="H173" s="11">
        <v>404688.33</v>
      </c>
      <c r="I173" s="53">
        <v>458170.36000000004</v>
      </c>
      <c r="J173" s="53">
        <v>460774.50999999995</v>
      </c>
      <c r="K173" s="53">
        <v>484628.93999999994</v>
      </c>
      <c r="L173" s="53"/>
      <c r="M173" s="53"/>
      <c r="N173" s="11">
        <f t="shared" si="2"/>
        <v>4379555.0599999996</v>
      </c>
    </row>
    <row r="174" spans="1:14" s="18" customFormat="1" x14ac:dyDescent="0.2">
      <c r="B174" s="5"/>
      <c r="C174" s="51"/>
      <c r="D174" s="5"/>
      <c r="E174" s="5"/>
      <c r="F174" s="5"/>
      <c r="G174" s="5"/>
      <c r="H174" s="5"/>
      <c r="I174" s="51"/>
      <c r="J174" s="51"/>
      <c r="K174" s="51"/>
      <c r="L174" s="51"/>
      <c r="M174" s="51"/>
      <c r="N174" s="5"/>
    </row>
    <row r="175" spans="1:14" s="18" customFormat="1" x14ac:dyDescent="0.2">
      <c r="A175" s="17" t="s">
        <v>170</v>
      </c>
      <c r="B175" s="5"/>
      <c r="C175" s="51"/>
      <c r="D175" s="5"/>
      <c r="E175" s="5"/>
      <c r="F175" s="5"/>
      <c r="G175" s="5"/>
      <c r="H175" s="5"/>
      <c r="I175" s="51"/>
      <c r="J175" s="51"/>
      <c r="K175" s="51"/>
      <c r="L175" s="51"/>
      <c r="M175" s="51"/>
      <c r="N175" s="5"/>
    </row>
    <row r="176" spans="1:14" s="18" customFormat="1" x14ac:dyDescent="0.2">
      <c r="A176" s="17" t="s">
        <v>63</v>
      </c>
      <c r="B176" s="5"/>
      <c r="C176" s="51"/>
      <c r="D176" s="5"/>
      <c r="E176" s="5"/>
      <c r="F176" s="5"/>
      <c r="G176" s="5"/>
      <c r="H176" s="5"/>
      <c r="I176" s="51"/>
      <c r="J176" s="51"/>
      <c r="K176" s="51"/>
      <c r="L176" s="51"/>
      <c r="M176" s="51"/>
      <c r="N176" s="5"/>
    </row>
    <row r="177" spans="1:14" s="18" customFormat="1" x14ac:dyDescent="0.2">
      <c r="A177" s="18" t="s">
        <v>171</v>
      </c>
      <c r="B177" s="5">
        <v>120788.3</v>
      </c>
      <c r="C177" s="51">
        <v>129137.69999999994</v>
      </c>
      <c r="D177" s="5">
        <v>140734.13000000003</v>
      </c>
      <c r="E177" s="5">
        <v>131155.04999999999</v>
      </c>
      <c r="F177" s="5">
        <v>123474.79</v>
      </c>
      <c r="G177" s="5">
        <v>137412.66999999998</v>
      </c>
      <c r="H177" s="5">
        <v>118234.37</v>
      </c>
      <c r="I177" s="51">
        <v>131383.64000000001</v>
      </c>
      <c r="J177" s="51">
        <v>139545.60000000001</v>
      </c>
      <c r="K177" s="51">
        <v>137330.20000000004</v>
      </c>
      <c r="L177" s="51"/>
      <c r="M177" s="51"/>
      <c r="N177" s="5">
        <f t="shared" si="2"/>
        <v>1309196.45</v>
      </c>
    </row>
    <row r="178" spans="1:14" s="18" customFormat="1" x14ac:dyDescent="0.2">
      <c r="B178" s="5"/>
      <c r="C178" s="51"/>
      <c r="D178" s="5"/>
      <c r="E178" s="5"/>
      <c r="F178" s="5"/>
      <c r="G178" s="5"/>
      <c r="H178" s="5"/>
      <c r="I178" s="51"/>
      <c r="J178" s="51"/>
      <c r="K178" s="51"/>
      <c r="L178" s="51"/>
      <c r="M178" s="51"/>
      <c r="N178" s="5"/>
    </row>
    <row r="179" spans="1:14" s="18" customFormat="1" x14ac:dyDescent="0.2">
      <c r="A179" s="18" t="s">
        <v>172</v>
      </c>
      <c r="B179" s="5">
        <v>13554.66</v>
      </c>
      <c r="C179" s="51">
        <v>14491.62</v>
      </c>
      <c r="D179" s="5">
        <v>15792.95</v>
      </c>
      <c r="E179" s="5">
        <v>14718</v>
      </c>
      <c r="F179" s="5">
        <v>13856.14</v>
      </c>
      <c r="G179" s="5">
        <v>15420.22</v>
      </c>
      <c r="H179" s="5">
        <v>13268.06</v>
      </c>
      <c r="I179" s="51">
        <v>14743.65</v>
      </c>
      <c r="J179" s="51">
        <v>15659.58</v>
      </c>
      <c r="K179" s="51">
        <v>15410.96</v>
      </c>
      <c r="L179" s="51"/>
      <c r="M179" s="51"/>
      <c r="N179" s="5">
        <f t="shared" si="2"/>
        <v>146915.83999999997</v>
      </c>
    </row>
    <row r="180" spans="1:14" s="18" customFormat="1" x14ac:dyDescent="0.2">
      <c r="B180" s="5"/>
      <c r="C180" s="51"/>
      <c r="D180" s="5"/>
      <c r="E180" s="5"/>
      <c r="F180" s="5"/>
      <c r="G180" s="5"/>
      <c r="H180" s="5"/>
      <c r="I180" s="51"/>
      <c r="J180" s="51"/>
      <c r="K180" s="51"/>
      <c r="L180" s="51"/>
      <c r="M180" s="51"/>
      <c r="N180" s="5"/>
    </row>
    <row r="181" spans="1:14" s="18" customFormat="1" x14ac:dyDescent="0.2">
      <c r="A181" s="18" t="s">
        <v>173</v>
      </c>
      <c r="B181" s="5">
        <v>2059.7800000000002</v>
      </c>
      <c r="C181" s="51">
        <v>2202.16</v>
      </c>
      <c r="D181" s="5">
        <v>2399.91</v>
      </c>
      <c r="E181" s="5">
        <v>2236.56</v>
      </c>
      <c r="F181" s="5">
        <v>2105.59</v>
      </c>
      <c r="G181" s="5">
        <v>2343.27</v>
      </c>
      <c r="H181" s="5">
        <v>2016.22</v>
      </c>
      <c r="I181" s="51">
        <v>2240.46</v>
      </c>
      <c r="J181" s="51">
        <v>2379.64</v>
      </c>
      <c r="K181" s="51">
        <v>2341.86</v>
      </c>
      <c r="L181" s="51"/>
      <c r="M181" s="51"/>
      <c r="N181" s="5">
        <f t="shared" si="2"/>
        <v>22325.45</v>
      </c>
    </row>
    <row r="182" spans="1:14" s="18" customFormat="1" x14ac:dyDescent="0.2">
      <c r="A182" s="18" t="s">
        <v>174</v>
      </c>
      <c r="B182" s="5">
        <v>3723.06</v>
      </c>
      <c r="C182" s="51">
        <v>3980.42</v>
      </c>
      <c r="D182" s="5">
        <v>4337.8599999999997</v>
      </c>
      <c r="E182" s="5">
        <v>4042.6</v>
      </c>
      <c r="F182" s="5">
        <v>3805.87</v>
      </c>
      <c r="G182" s="5">
        <v>4235.4799999999996</v>
      </c>
      <c r="H182" s="5">
        <v>3644.34</v>
      </c>
      <c r="I182" s="51">
        <v>4049.64</v>
      </c>
      <c r="J182" s="51">
        <v>4301.22</v>
      </c>
      <c r="K182" s="51">
        <v>4232.93</v>
      </c>
      <c r="L182" s="51"/>
      <c r="M182" s="51"/>
      <c r="N182" s="5">
        <f t="shared" si="2"/>
        <v>40353.42</v>
      </c>
    </row>
    <row r="183" spans="1:14" s="18" customFormat="1" x14ac:dyDescent="0.2">
      <c r="A183" s="18" t="s">
        <v>175</v>
      </c>
      <c r="B183" s="5">
        <v>4954.5600000000004</v>
      </c>
      <c r="C183" s="51">
        <v>5297.04</v>
      </c>
      <c r="D183" s="5">
        <v>5772.71</v>
      </c>
      <c r="E183" s="5">
        <v>5379.79</v>
      </c>
      <c r="F183" s="5">
        <v>5064.75</v>
      </c>
      <c r="G183" s="5">
        <v>5636.47</v>
      </c>
      <c r="H183" s="5">
        <v>4849.8</v>
      </c>
      <c r="I183" s="51">
        <v>5389.16</v>
      </c>
      <c r="J183" s="51">
        <v>5723.96</v>
      </c>
      <c r="K183" s="51">
        <v>5633.08</v>
      </c>
      <c r="L183" s="51"/>
      <c r="M183" s="51"/>
      <c r="N183" s="5">
        <f t="shared" si="2"/>
        <v>53701.32</v>
      </c>
    </row>
    <row r="184" spans="1:14" s="18" customFormat="1" x14ac:dyDescent="0.2">
      <c r="B184" s="5"/>
      <c r="C184" s="51"/>
      <c r="D184" s="5"/>
      <c r="E184" s="5"/>
      <c r="F184" s="5"/>
      <c r="G184" s="5"/>
      <c r="H184" s="5"/>
      <c r="I184" s="51"/>
      <c r="J184" s="51"/>
      <c r="K184" s="51"/>
      <c r="L184" s="51"/>
      <c r="M184" s="51"/>
      <c r="N184" s="5"/>
    </row>
    <row r="185" spans="1:14" s="18" customFormat="1" x14ac:dyDescent="0.2">
      <c r="A185" s="17" t="s">
        <v>58</v>
      </c>
      <c r="B185" s="5"/>
      <c r="C185" s="51"/>
      <c r="D185" s="5"/>
      <c r="E185" s="5"/>
      <c r="F185" s="5"/>
      <c r="G185" s="5"/>
      <c r="H185" s="5"/>
      <c r="I185" s="51"/>
      <c r="J185" s="51"/>
      <c r="K185" s="51"/>
      <c r="L185" s="51"/>
      <c r="M185" s="51"/>
      <c r="N185" s="5"/>
    </row>
    <row r="186" spans="1:14" s="18" customFormat="1" x14ac:dyDescent="0.2">
      <c r="A186" s="18" t="s">
        <v>176</v>
      </c>
      <c r="B186" s="5">
        <v>12721.15</v>
      </c>
      <c r="C186" s="51">
        <v>13600.49</v>
      </c>
      <c r="D186" s="5">
        <v>14821.81</v>
      </c>
      <c r="E186" s="5">
        <v>13812.96</v>
      </c>
      <c r="F186" s="5">
        <v>13004.09</v>
      </c>
      <c r="G186" s="5">
        <v>14472</v>
      </c>
      <c r="H186" s="5">
        <v>12452.18</v>
      </c>
      <c r="I186" s="51">
        <v>13837.03</v>
      </c>
      <c r="J186" s="51">
        <v>14696.63</v>
      </c>
      <c r="K186" s="51">
        <v>14463.31</v>
      </c>
      <c r="L186" s="51"/>
      <c r="M186" s="51"/>
      <c r="N186" s="5">
        <f t="shared" si="2"/>
        <v>137881.65</v>
      </c>
    </row>
    <row r="187" spans="1:14" s="18" customFormat="1" x14ac:dyDescent="0.2">
      <c r="A187" s="18" t="s">
        <v>177</v>
      </c>
      <c r="B187" s="5">
        <v>4806.16</v>
      </c>
      <c r="C187" s="51">
        <v>5138.38</v>
      </c>
      <c r="D187" s="5">
        <v>5599.8</v>
      </c>
      <c r="E187" s="5">
        <v>5218.6499999999996</v>
      </c>
      <c r="F187" s="5">
        <v>4913.05</v>
      </c>
      <c r="G187" s="5">
        <v>5467.64</v>
      </c>
      <c r="H187" s="5">
        <v>4704.53</v>
      </c>
      <c r="I187" s="51">
        <v>5227.74</v>
      </c>
      <c r="J187" s="51">
        <v>5552.51</v>
      </c>
      <c r="K187" s="51">
        <v>5464.36</v>
      </c>
      <c r="L187" s="51"/>
      <c r="M187" s="51"/>
      <c r="N187" s="5">
        <f t="shared" si="2"/>
        <v>52092.82</v>
      </c>
    </row>
    <row r="188" spans="1:14" s="18" customFormat="1" x14ac:dyDescent="0.2">
      <c r="A188" s="18" t="s">
        <v>178</v>
      </c>
      <c r="B188" s="5">
        <v>2717.57</v>
      </c>
      <c r="C188" s="51">
        <v>2905.42</v>
      </c>
      <c r="D188" s="5">
        <v>3166.32</v>
      </c>
      <c r="E188" s="5">
        <v>2950.8</v>
      </c>
      <c r="F188" s="5">
        <v>2778.01</v>
      </c>
      <c r="G188" s="5">
        <v>3091.59</v>
      </c>
      <c r="H188" s="5">
        <v>2660.1</v>
      </c>
      <c r="I188" s="51">
        <v>2955.94</v>
      </c>
      <c r="J188" s="51">
        <v>3139.58</v>
      </c>
      <c r="K188" s="51">
        <v>3089.73</v>
      </c>
      <c r="L188" s="51"/>
      <c r="M188" s="51"/>
      <c r="N188" s="5">
        <f t="shared" si="2"/>
        <v>29455.059999999994</v>
      </c>
    </row>
    <row r="189" spans="1:14" s="18" customFormat="1" x14ac:dyDescent="0.2">
      <c r="B189" s="5"/>
      <c r="C189" s="51"/>
      <c r="D189" s="5"/>
      <c r="E189" s="5"/>
      <c r="F189" s="5"/>
      <c r="G189" s="5"/>
      <c r="H189" s="5"/>
      <c r="I189" s="51"/>
      <c r="J189" s="51"/>
      <c r="K189" s="51"/>
      <c r="L189" s="51"/>
      <c r="M189" s="51"/>
      <c r="N189" s="5"/>
    </row>
    <row r="190" spans="1:14" s="18" customFormat="1" x14ac:dyDescent="0.2">
      <c r="A190" s="52" t="s">
        <v>179</v>
      </c>
      <c r="B190" s="11">
        <v>165325.24</v>
      </c>
      <c r="C190" s="53">
        <v>176753.22999999998</v>
      </c>
      <c r="D190" s="11">
        <v>192625.49000000002</v>
      </c>
      <c r="E190" s="11">
        <v>179514.40999999997</v>
      </c>
      <c r="F190" s="11">
        <v>169002.28999999998</v>
      </c>
      <c r="G190" s="11">
        <v>188079.34</v>
      </c>
      <c r="H190" s="11">
        <v>161829.59999999998</v>
      </c>
      <c r="I190" s="53">
        <v>179827.26</v>
      </c>
      <c r="J190" s="53">
        <v>190998.72</v>
      </c>
      <c r="K190" s="53">
        <v>187966.43</v>
      </c>
      <c r="L190" s="53"/>
      <c r="M190" s="53"/>
      <c r="N190" s="11">
        <f t="shared" si="2"/>
        <v>1791922.01</v>
      </c>
    </row>
    <row r="191" spans="1:14" s="18" customFormat="1" x14ac:dyDescent="0.2">
      <c r="B191" s="5"/>
      <c r="C191" s="51"/>
      <c r="D191" s="5"/>
      <c r="E191" s="5"/>
      <c r="F191" s="5"/>
      <c r="G191" s="5"/>
      <c r="H191" s="5"/>
      <c r="I191" s="51"/>
      <c r="J191" s="51"/>
      <c r="K191" s="51"/>
      <c r="L191" s="51"/>
      <c r="M191" s="51"/>
      <c r="N191" s="5"/>
    </row>
    <row r="192" spans="1:14" s="18" customFormat="1" x14ac:dyDescent="0.2">
      <c r="A192" s="17" t="s">
        <v>180</v>
      </c>
      <c r="B192" s="5"/>
      <c r="C192" s="51"/>
      <c r="D192" s="5"/>
      <c r="E192" s="5"/>
      <c r="F192" s="5"/>
      <c r="G192" s="5"/>
      <c r="H192" s="5"/>
      <c r="I192" s="51"/>
      <c r="J192" s="51"/>
      <c r="K192" s="51"/>
      <c r="L192" s="51"/>
      <c r="M192" s="51"/>
      <c r="N192" s="5"/>
    </row>
    <row r="193" spans="1:14" s="18" customFormat="1" x14ac:dyDescent="0.2">
      <c r="A193" s="17" t="s">
        <v>97</v>
      </c>
      <c r="B193" s="5"/>
      <c r="C193" s="51"/>
      <c r="D193" s="5"/>
      <c r="E193" s="5"/>
      <c r="F193" s="5"/>
      <c r="G193" s="5"/>
      <c r="H193" s="5"/>
      <c r="I193" s="51"/>
      <c r="J193" s="51"/>
      <c r="K193" s="51"/>
      <c r="L193" s="51"/>
      <c r="M193" s="51"/>
      <c r="N193" s="5"/>
    </row>
    <row r="194" spans="1:14" s="18" customFormat="1" x14ac:dyDescent="0.2">
      <c r="A194" s="18" t="s">
        <v>181</v>
      </c>
      <c r="B194" s="5">
        <v>1588.67</v>
      </c>
      <c r="C194" s="51">
        <v>1588.67</v>
      </c>
      <c r="D194" s="5">
        <v>1588.67</v>
      </c>
      <c r="E194" s="5">
        <v>1588.67</v>
      </c>
      <c r="F194" s="5">
        <v>1588.67</v>
      </c>
      <c r="G194" s="5">
        <v>1588.67</v>
      </c>
      <c r="H194" s="5">
        <v>1588.67</v>
      </c>
      <c r="I194" s="51">
        <v>1588.67</v>
      </c>
      <c r="J194" s="51">
        <v>1588.67</v>
      </c>
      <c r="K194" s="51">
        <v>1588.67</v>
      </c>
      <c r="L194" s="51"/>
      <c r="M194" s="51"/>
      <c r="N194" s="5">
        <f>SUM(B194:M194)</f>
        <v>15886.7</v>
      </c>
    </row>
    <row r="195" spans="1:14" s="18" customFormat="1" x14ac:dyDescent="0.2">
      <c r="A195" s="18" t="s">
        <v>182</v>
      </c>
      <c r="B195" s="5">
        <v>191.97</v>
      </c>
      <c r="C195" s="51">
        <v>191.97</v>
      </c>
      <c r="D195" s="5">
        <v>191.97</v>
      </c>
      <c r="E195" s="5">
        <v>191.97</v>
      </c>
      <c r="F195" s="5">
        <v>191.97</v>
      </c>
      <c r="G195" s="5">
        <v>191.97</v>
      </c>
      <c r="H195" s="5">
        <v>191.97</v>
      </c>
      <c r="I195" s="51">
        <v>191.97</v>
      </c>
      <c r="J195" s="51">
        <v>191.97</v>
      </c>
      <c r="K195" s="51">
        <v>191.97</v>
      </c>
      <c r="L195" s="51"/>
      <c r="M195" s="51"/>
      <c r="N195" s="5">
        <f>SUM(B195:M195)</f>
        <v>1919.7</v>
      </c>
    </row>
    <row r="196" spans="1:14" s="18" customFormat="1" x14ac:dyDescent="0.2">
      <c r="B196" s="5"/>
      <c r="C196" s="51"/>
      <c r="D196" s="5"/>
      <c r="E196" s="5"/>
      <c r="F196" s="5"/>
      <c r="G196" s="5"/>
      <c r="H196" s="5"/>
      <c r="I196" s="51"/>
      <c r="J196" s="51"/>
      <c r="K196" s="51"/>
      <c r="L196" s="51"/>
      <c r="M196" s="51"/>
      <c r="N196" s="5"/>
    </row>
    <row r="197" spans="1:14" s="18" customFormat="1" x14ac:dyDescent="0.2">
      <c r="A197" s="17" t="s">
        <v>63</v>
      </c>
      <c r="B197" s="5"/>
      <c r="C197" s="51"/>
      <c r="D197" s="5"/>
      <c r="E197" s="5"/>
      <c r="F197" s="5"/>
      <c r="G197" s="5"/>
      <c r="H197" s="5"/>
      <c r="I197" s="51"/>
      <c r="J197" s="51"/>
      <c r="K197" s="51"/>
      <c r="L197" s="51"/>
      <c r="M197" s="51"/>
      <c r="N197" s="5"/>
    </row>
    <row r="198" spans="1:14" s="18" customFormat="1" x14ac:dyDescent="0.2">
      <c r="A198" s="18" t="s">
        <v>183</v>
      </c>
      <c r="B198" s="5">
        <v>1759622.33</v>
      </c>
      <c r="C198" s="51">
        <v>1995376.4300000002</v>
      </c>
      <c r="D198" s="5">
        <v>1936214.5600000003</v>
      </c>
      <c r="E198" s="5">
        <v>1752458.46</v>
      </c>
      <c r="F198" s="5">
        <v>1011206.9700000002</v>
      </c>
      <c r="G198" s="5">
        <v>1932912.9000000001</v>
      </c>
      <c r="H198" s="5">
        <v>1774068.59</v>
      </c>
      <c r="I198" s="51">
        <v>1758842.18</v>
      </c>
      <c r="J198" s="51">
        <v>2099954.4299999992</v>
      </c>
      <c r="K198" s="51">
        <v>2144259.56</v>
      </c>
      <c r="L198" s="51"/>
      <c r="M198" s="51"/>
      <c r="N198" s="5">
        <f>SUM(B198:M198)</f>
        <v>18164916.41</v>
      </c>
    </row>
    <row r="199" spans="1:14" s="18" customFormat="1" x14ac:dyDescent="0.2">
      <c r="B199" s="5"/>
      <c r="C199" s="51"/>
      <c r="F199" s="5"/>
      <c r="G199" s="5"/>
      <c r="H199" s="5"/>
      <c r="I199" s="51"/>
      <c r="J199" s="51"/>
      <c r="K199" s="51"/>
      <c r="L199" s="51"/>
      <c r="M199" s="51"/>
    </row>
    <row r="200" spans="1:14" s="18" customFormat="1" x14ac:dyDescent="0.2">
      <c r="A200" s="18" t="s">
        <v>184</v>
      </c>
      <c r="B200" s="5">
        <v>18469.63</v>
      </c>
      <c r="C200" s="51">
        <v>20944.189999999999</v>
      </c>
      <c r="D200" s="5">
        <v>20325.400000000001</v>
      </c>
      <c r="E200" s="5">
        <v>18394.439999999999</v>
      </c>
      <c r="F200" s="5">
        <v>10613.99</v>
      </c>
      <c r="G200" s="5">
        <v>20288.55</v>
      </c>
      <c r="H200" s="5">
        <v>18621.259999999998</v>
      </c>
      <c r="I200" s="51">
        <v>18461.439999999999</v>
      </c>
      <c r="J200" s="51">
        <v>22041.88</v>
      </c>
      <c r="K200" s="51">
        <v>22506.92</v>
      </c>
      <c r="L200" s="51"/>
      <c r="M200" s="51"/>
      <c r="N200" s="5">
        <f>SUM(B200:M200)</f>
        <v>190667.7</v>
      </c>
    </row>
    <row r="201" spans="1:14" s="18" customFormat="1" x14ac:dyDescent="0.2">
      <c r="A201" s="18" t="s">
        <v>185</v>
      </c>
      <c r="B201" s="5">
        <v>51151</v>
      </c>
      <c r="C201" s="51">
        <v>58004.2</v>
      </c>
      <c r="D201" s="5">
        <v>56315.97</v>
      </c>
      <c r="E201" s="5">
        <v>50942.75</v>
      </c>
      <c r="F201" s="5">
        <v>29395.08</v>
      </c>
      <c r="G201" s="5">
        <v>56188.43</v>
      </c>
      <c r="H201" s="5">
        <v>51570.94</v>
      </c>
      <c r="I201" s="51">
        <v>51128.32</v>
      </c>
      <c r="J201" s="51">
        <v>61044.21</v>
      </c>
      <c r="K201" s="51">
        <v>62332.13</v>
      </c>
      <c r="L201" s="51"/>
      <c r="M201" s="51"/>
      <c r="N201" s="5">
        <f>SUM(B201:M201)</f>
        <v>528073.03</v>
      </c>
    </row>
    <row r="202" spans="1:14" s="18" customFormat="1" x14ac:dyDescent="0.2">
      <c r="B202" s="5"/>
      <c r="C202" s="51"/>
      <c r="D202" s="5"/>
      <c r="E202" s="5"/>
      <c r="F202" s="5"/>
      <c r="G202" s="5"/>
      <c r="H202" s="5"/>
      <c r="I202" s="51"/>
      <c r="J202" s="51"/>
      <c r="K202" s="51"/>
      <c r="L202" s="51"/>
      <c r="M202" s="51"/>
      <c r="N202" s="5"/>
    </row>
    <row r="203" spans="1:14" s="18" customFormat="1" x14ac:dyDescent="0.2">
      <c r="A203" s="17" t="s">
        <v>58</v>
      </c>
      <c r="B203" s="5"/>
      <c r="C203" s="51"/>
      <c r="D203" s="5"/>
      <c r="E203" s="5"/>
      <c r="F203" s="5"/>
      <c r="G203" s="5"/>
      <c r="H203" s="5"/>
      <c r="I203" s="51"/>
      <c r="J203" s="51"/>
      <c r="K203" s="51"/>
      <c r="L203" s="51"/>
      <c r="M203" s="51"/>
      <c r="N203" s="5"/>
    </row>
    <row r="204" spans="1:14" s="18" customFormat="1" x14ac:dyDescent="0.2">
      <c r="A204" s="18" t="s">
        <v>59</v>
      </c>
      <c r="B204" s="5">
        <v>1269.92</v>
      </c>
      <c r="C204" s="51">
        <v>1440.06</v>
      </c>
      <c r="D204" s="5">
        <v>1397.15</v>
      </c>
      <c r="E204" s="5">
        <v>1264.75</v>
      </c>
      <c r="F204" s="5">
        <v>729.79</v>
      </c>
      <c r="G204" s="5">
        <v>1394.98</v>
      </c>
      <c r="H204" s="5">
        <v>1280.3399999999999</v>
      </c>
      <c r="I204" s="51">
        <v>1269.3599999999999</v>
      </c>
      <c r="J204" s="51">
        <v>1515.54</v>
      </c>
      <c r="K204" s="51">
        <v>1547.51</v>
      </c>
      <c r="L204" s="51"/>
      <c r="M204" s="51"/>
      <c r="N204" s="5">
        <f t="shared" ref="N204:N213" si="3">SUM(B204:M204)</f>
        <v>13109.4</v>
      </c>
    </row>
    <row r="205" spans="1:14" s="18" customFormat="1" x14ac:dyDescent="0.2">
      <c r="A205" s="18" t="s">
        <v>186</v>
      </c>
      <c r="B205" s="5">
        <v>66885.3</v>
      </c>
      <c r="C205" s="51">
        <v>75846.59</v>
      </c>
      <c r="D205" s="5">
        <v>73586.37</v>
      </c>
      <c r="E205" s="5">
        <v>66613</v>
      </c>
      <c r="F205" s="5">
        <v>38437.160000000003</v>
      </c>
      <c r="G205" s="5">
        <v>73472.28</v>
      </c>
      <c r="H205" s="5">
        <v>67434.42</v>
      </c>
      <c r="I205" s="51">
        <v>66855.649999999994</v>
      </c>
      <c r="J205" s="51">
        <v>79821.72</v>
      </c>
      <c r="K205" s="51">
        <v>81505.820000000007</v>
      </c>
      <c r="L205" s="51"/>
      <c r="M205" s="51"/>
      <c r="N205" s="5">
        <f t="shared" si="3"/>
        <v>690458.31</v>
      </c>
    </row>
    <row r="206" spans="1:14" s="18" customFormat="1" x14ac:dyDescent="0.2">
      <c r="A206" s="18" t="s">
        <v>187</v>
      </c>
      <c r="B206" s="5">
        <v>9736.15</v>
      </c>
      <c r="C206" s="51">
        <v>11040.6</v>
      </c>
      <c r="D206" s="5">
        <v>10708.8</v>
      </c>
      <c r="E206" s="5">
        <v>9696.51</v>
      </c>
      <c r="F206" s="5">
        <v>5595.1</v>
      </c>
      <c r="G206" s="5">
        <v>10694.98</v>
      </c>
      <c r="H206" s="5">
        <v>9816.08</v>
      </c>
      <c r="I206" s="51">
        <v>9731.83</v>
      </c>
      <c r="J206" s="51">
        <v>11619.23</v>
      </c>
      <c r="K206" s="51">
        <v>11864.38</v>
      </c>
      <c r="L206" s="51"/>
      <c r="M206" s="51"/>
      <c r="N206" s="5">
        <f t="shared" si="3"/>
        <v>100503.66</v>
      </c>
    </row>
    <row r="207" spans="1:14" s="18" customFormat="1" x14ac:dyDescent="0.2">
      <c r="A207" s="18" t="s">
        <v>188</v>
      </c>
      <c r="B207" s="5">
        <v>8587.75</v>
      </c>
      <c r="C207" s="51">
        <v>9738.33</v>
      </c>
      <c r="D207" s="5">
        <v>9448.75</v>
      </c>
      <c r="E207" s="5">
        <v>8552.7800000000007</v>
      </c>
      <c r="F207" s="5">
        <v>4935.1400000000003</v>
      </c>
      <c r="G207" s="5">
        <v>9433.48</v>
      </c>
      <c r="H207" s="5">
        <v>8658.25</v>
      </c>
      <c r="I207" s="51">
        <v>8583.94</v>
      </c>
      <c r="J207" s="51">
        <v>10248.719999999999</v>
      </c>
      <c r="K207" s="51">
        <v>10464.950000000001</v>
      </c>
      <c r="L207" s="51"/>
      <c r="M207" s="51"/>
      <c r="N207" s="5">
        <f t="shared" si="3"/>
        <v>88652.09</v>
      </c>
    </row>
    <row r="208" spans="1:14" s="18" customFormat="1" x14ac:dyDescent="0.2">
      <c r="A208" s="18" t="s">
        <v>189</v>
      </c>
      <c r="B208" s="5">
        <v>19059.84</v>
      </c>
      <c r="C208" s="51">
        <v>21613.48</v>
      </c>
      <c r="D208" s="5">
        <v>20969.5</v>
      </c>
      <c r="E208" s="5">
        <v>18982.240000000002</v>
      </c>
      <c r="F208" s="5">
        <v>10953.17</v>
      </c>
      <c r="G208" s="5">
        <v>20936.89</v>
      </c>
      <c r="H208" s="5">
        <v>19216.32</v>
      </c>
      <c r="I208" s="51">
        <v>19051.39</v>
      </c>
      <c r="J208" s="51">
        <v>22746.240000000002</v>
      </c>
      <c r="K208" s="51">
        <v>23226.15</v>
      </c>
      <c r="L208" s="51"/>
      <c r="M208" s="51"/>
      <c r="N208" s="5">
        <f t="shared" si="3"/>
        <v>196755.22</v>
      </c>
    </row>
    <row r="209" spans="1:14" s="18" customFormat="1" x14ac:dyDescent="0.2">
      <c r="A209" s="18" t="s">
        <v>190</v>
      </c>
      <c r="B209" s="5">
        <v>11021.75</v>
      </c>
      <c r="C209" s="51">
        <v>12498.44</v>
      </c>
      <c r="D209" s="5">
        <v>12123.98</v>
      </c>
      <c r="E209" s="5">
        <v>10976.88</v>
      </c>
      <c r="F209" s="5">
        <v>6333.9</v>
      </c>
      <c r="G209" s="5">
        <v>12107.19</v>
      </c>
      <c r="H209" s="5">
        <v>11112.24</v>
      </c>
      <c r="I209" s="51">
        <v>11016.86</v>
      </c>
      <c r="J209" s="51">
        <v>13153.49</v>
      </c>
      <c r="K209" s="51">
        <v>13431</v>
      </c>
      <c r="L209" s="51"/>
      <c r="M209" s="51"/>
      <c r="N209" s="5">
        <f t="shared" si="3"/>
        <v>113775.73000000001</v>
      </c>
    </row>
    <row r="210" spans="1:14" s="18" customFormat="1" x14ac:dyDescent="0.2">
      <c r="A210" s="18" t="s">
        <v>191</v>
      </c>
      <c r="B210" s="5">
        <v>6895.32</v>
      </c>
      <c r="C210" s="51">
        <v>7819.16</v>
      </c>
      <c r="D210" s="5">
        <v>7586.92</v>
      </c>
      <c r="E210" s="5">
        <v>6867.25</v>
      </c>
      <c r="F210" s="5">
        <v>3962.55</v>
      </c>
      <c r="G210" s="5">
        <v>7574.39</v>
      </c>
      <c r="H210" s="5">
        <v>6951.93</v>
      </c>
      <c r="I210" s="51">
        <v>6892.27</v>
      </c>
      <c r="J210" s="51">
        <v>8228.9599999999991</v>
      </c>
      <c r="K210" s="51">
        <v>8402.58</v>
      </c>
      <c r="L210" s="51"/>
      <c r="M210" s="51"/>
      <c r="N210" s="5">
        <f t="shared" si="3"/>
        <v>71181.33</v>
      </c>
    </row>
    <row r="211" spans="1:14" s="18" customFormat="1" x14ac:dyDescent="0.2">
      <c r="A211" s="18" t="s">
        <v>192</v>
      </c>
      <c r="B211" s="5">
        <v>35397.620000000003</v>
      </c>
      <c r="C211" s="51">
        <v>40140.19</v>
      </c>
      <c r="D211" s="5">
        <v>38944.49</v>
      </c>
      <c r="E211" s="5">
        <v>35253.5</v>
      </c>
      <c r="F211" s="5">
        <v>20342.04</v>
      </c>
      <c r="G211" s="5">
        <v>38883.629999999997</v>
      </c>
      <c r="H211" s="5">
        <v>35688.230000000003</v>
      </c>
      <c r="I211" s="51">
        <v>35381.919999999998</v>
      </c>
      <c r="J211" s="51">
        <v>42243.94</v>
      </c>
      <c r="K211" s="51">
        <v>43135.21</v>
      </c>
      <c r="L211" s="51"/>
      <c r="M211" s="51"/>
      <c r="N211" s="5">
        <f t="shared" si="3"/>
        <v>365410.77</v>
      </c>
    </row>
    <row r="212" spans="1:14" s="18" customFormat="1" x14ac:dyDescent="0.2">
      <c r="B212" s="5"/>
      <c r="C212" s="51"/>
      <c r="D212" s="5"/>
      <c r="E212" s="5"/>
      <c r="F212" s="5"/>
      <c r="G212" s="5"/>
      <c r="H212" s="5"/>
      <c r="I212" s="51"/>
      <c r="J212" s="51"/>
      <c r="K212" s="51"/>
      <c r="L212" s="51"/>
      <c r="M212" s="51"/>
      <c r="N212" s="5"/>
    </row>
    <row r="213" spans="1:14" s="18" customFormat="1" x14ac:dyDescent="0.2">
      <c r="A213" s="52" t="s">
        <v>193</v>
      </c>
      <c r="B213" s="11">
        <v>1989877.25</v>
      </c>
      <c r="C213" s="53">
        <v>2256242.31</v>
      </c>
      <c r="D213" s="11">
        <v>2189402.5299999998</v>
      </c>
      <c r="E213" s="11">
        <v>1981783.1999999997</v>
      </c>
      <c r="F213" s="11">
        <v>1144285.53</v>
      </c>
      <c r="G213" s="11">
        <v>2185668.3400000003</v>
      </c>
      <c r="H213" s="11">
        <v>2006199.24</v>
      </c>
      <c r="I213" s="53">
        <v>1988995.7999999998</v>
      </c>
      <c r="J213" s="53">
        <v>2374399</v>
      </c>
      <c r="K213" s="53">
        <v>2424456.8499999996</v>
      </c>
      <c r="L213" s="53"/>
      <c r="M213" s="53"/>
      <c r="N213" s="11">
        <f t="shared" si="3"/>
        <v>20541310.049999997</v>
      </c>
    </row>
    <row r="214" spans="1:14" s="18" customFormat="1" x14ac:dyDescent="0.2">
      <c r="B214" s="5"/>
      <c r="C214" s="51"/>
      <c r="D214" s="5"/>
      <c r="E214" s="5"/>
      <c r="F214" s="5"/>
      <c r="G214" s="5"/>
      <c r="H214" s="5"/>
      <c r="I214" s="51"/>
      <c r="J214" s="51"/>
      <c r="K214" s="51"/>
      <c r="L214" s="51"/>
      <c r="M214" s="51"/>
      <c r="N214" s="11"/>
    </row>
    <row r="215" spans="1:14" s="18" customFormat="1" x14ac:dyDescent="0.2">
      <c r="A215" s="17" t="s">
        <v>194</v>
      </c>
      <c r="B215" s="5"/>
      <c r="C215" s="51"/>
      <c r="D215" s="5"/>
      <c r="E215" s="5"/>
      <c r="F215" s="5"/>
      <c r="G215" s="5"/>
      <c r="H215" s="5"/>
      <c r="I215" s="51"/>
      <c r="J215" s="51"/>
      <c r="K215" s="51"/>
      <c r="L215" s="51"/>
      <c r="M215" s="51"/>
      <c r="N215" s="5"/>
    </row>
    <row r="216" spans="1:14" s="18" customFormat="1" x14ac:dyDescent="0.2">
      <c r="A216" s="17" t="s">
        <v>63</v>
      </c>
      <c r="B216" s="5"/>
      <c r="C216" s="51"/>
      <c r="D216" s="5"/>
      <c r="E216" s="5"/>
      <c r="F216" s="5"/>
      <c r="G216" s="5"/>
      <c r="H216" s="5"/>
      <c r="I216" s="51"/>
      <c r="J216" s="51"/>
      <c r="K216" s="51"/>
      <c r="L216" s="51"/>
      <c r="M216" s="51"/>
      <c r="N216" s="5"/>
    </row>
    <row r="217" spans="1:14" s="18" customFormat="1" x14ac:dyDescent="0.2">
      <c r="A217" s="18" t="s">
        <v>195</v>
      </c>
      <c r="B217" s="5">
        <v>206365.64</v>
      </c>
      <c r="C217" s="51">
        <v>218794.38</v>
      </c>
      <c r="D217" s="5">
        <v>213412.52</v>
      </c>
      <c r="E217" s="5">
        <v>217562.08</v>
      </c>
      <c r="F217" s="5">
        <v>197554.04</v>
      </c>
      <c r="G217" s="5">
        <v>215340.39</v>
      </c>
      <c r="H217" s="5">
        <v>201811.1</v>
      </c>
      <c r="I217" s="51">
        <v>205223.09</v>
      </c>
      <c r="J217" s="51">
        <v>215415.38</v>
      </c>
      <c r="K217" s="51">
        <v>220601.74</v>
      </c>
      <c r="L217" s="51"/>
      <c r="M217" s="51"/>
      <c r="N217" s="5">
        <f t="shared" ref="N217:N280" si="4">SUM(B217:M217)</f>
        <v>2112080.3600000003</v>
      </c>
    </row>
    <row r="218" spans="1:14" s="18" customFormat="1" x14ac:dyDescent="0.2">
      <c r="B218" s="5"/>
      <c r="C218" s="51"/>
      <c r="D218" s="5"/>
      <c r="E218" s="5"/>
      <c r="F218" s="5"/>
      <c r="G218" s="5"/>
      <c r="H218" s="5"/>
      <c r="I218" s="51"/>
      <c r="J218" s="51"/>
      <c r="K218" s="51"/>
      <c r="L218" s="51"/>
      <c r="M218" s="51"/>
      <c r="N218" s="5"/>
    </row>
    <row r="219" spans="1:14" s="18" customFormat="1" x14ac:dyDescent="0.2">
      <c r="A219" s="17" t="s">
        <v>58</v>
      </c>
      <c r="B219" s="5"/>
      <c r="C219" s="51"/>
      <c r="D219" s="5"/>
      <c r="E219" s="5"/>
      <c r="F219" s="5"/>
      <c r="G219" s="5"/>
      <c r="H219" s="5"/>
      <c r="I219" s="51"/>
      <c r="J219" s="51"/>
      <c r="K219" s="51"/>
      <c r="L219" s="51"/>
      <c r="M219" s="51"/>
      <c r="N219" s="5"/>
    </row>
    <row r="220" spans="1:14" s="18" customFormat="1" x14ac:dyDescent="0.2">
      <c r="A220" s="18" t="s">
        <v>196</v>
      </c>
      <c r="B220" s="5">
        <v>12220.07</v>
      </c>
      <c r="C220" s="51">
        <v>12956.05</v>
      </c>
      <c r="D220" s="5">
        <v>12637.35</v>
      </c>
      <c r="E220" s="5">
        <v>12883.07</v>
      </c>
      <c r="F220" s="5">
        <v>11698.29</v>
      </c>
      <c r="G220" s="5">
        <v>12751.51</v>
      </c>
      <c r="H220" s="5">
        <v>11950.37</v>
      </c>
      <c r="I220" s="51">
        <v>12152.41</v>
      </c>
      <c r="J220" s="51">
        <v>12755.96</v>
      </c>
      <c r="K220" s="51">
        <v>13063.07</v>
      </c>
      <c r="L220" s="51"/>
      <c r="M220" s="51"/>
      <c r="N220" s="5">
        <f t="shared" si="4"/>
        <v>125068.15</v>
      </c>
    </row>
    <row r="221" spans="1:14" s="18" customFormat="1" x14ac:dyDescent="0.2">
      <c r="B221" s="5"/>
      <c r="C221" s="51"/>
      <c r="D221" s="5"/>
      <c r="E221" s="5"/>
      <c r="F221" s="5"/>
      <c r="G221" s="5"/>
      <c r="H221" s="5"/>
      <c r="I221" s="51"/>
      <c r="J221" s="51"/>
      <c r="K221" s="51"/>
      <c r="L221" s="51"/>
      <c r="M221" s="51"/>
      <c r="N221" s="5"/>
    </row>
    <row r="222" spans="1:14" s="18" customFormat="1" x14ac:dyDescent="0.2">
      <c r="A222" s="52" t="s">
        <v>197</v>
      </c>
      <c r="B222" s="11">
        <v>218585.71000000002</v>
      </c>
      <c r="C222" s="53">
        <v>231750.43</v>
      </c>
      <c r="D222" s="11">
        <v>226049.87</v>
      </c>
      <c r="E222" s="11">
        <v>230445.15</v>
      </c>
      <c r="F222" s="11">
        <v>209252.33000000002</v>
      </c>
      <c r="G222" s="11">
        <v>228091.90000000002</v>
      </c>
      <c r="H222" s="11">
        <v>213761.47</v>
      </c>
      <c r="I222" s="53">
        <v>217375.5</v>
      </c>
      <c r="J222" s="53">
        <v>228171.34</v>
      </c>
      <c r="K222" s="53">
        <v>233664.81</v>
      </c>
      <c r="L222" s="53"/>
      <c r="M222" s="53"/>
      <c r="N222" s="11">
        <f t="shared" si="4"/>
        <v>2237148.5100000002</v>
      </c>
    </row>
    <row r="223" spans="1:14" s="18" customFormat="1" x14ac:dyDescent="0.2">
      <c r="B223" s="5"/>
      <c r="C223" s="51"/>
      <c r="D223" s="5"/>
      <c r="E223" s="5"/>
      <c r="F223" s="5"/>
      <c r="G223" s="5"/>
      <c r="H223" s="5"/>
      <c r="I223" s="51"/>
      <c r="J223" s="51"/>
      <c r="K223" s="51"/>
      <c r="L223" s="51"/>
      <c r="M223" s="51"/>
      <c r="N223" s="5"/>
    </row>
    <row r="224" spans="1:14" s="18" customFormat="1" x14ac:dyDescent="0.2">
      <c r="A224" s="17" t="s">
        <v>198</v>
      </c>
      <c r="B224" s="5"/>
      <c r="C224" s="51"/>
      <c r="D224" s="5"/>
      <c r="E224" s="5"/>
      <c r="F224" s="5"/>
      <c r="G224" s="5"/>
      <c r="H224" s="5"/>
      <c r="I224" s="51"/>
      <c r="J224" s="51"/>
      <c r="K224" s="51"/>
      <c r="L224" s="51"/>
      <c r="M224" s="51"/>
      <c r="N224" s="5"/>
    </row>
    <row r="225" spans="1:14" s="18" customFormat="1" x14ac:dyDescent="0.2">
      <c r="A225" s="17" t="s">
        <v>63</v>
      </c>
      <c r="B225" s="5"/>
      <c r="C225" s="51"/>
      <c r="D225" s="5"/>
      <c r="E225" s="5"/>
      <c r="F225" s="5"/>
      <c r="G225" s="5"/>
      <c r="H225" s="5"/>
      <c r="I225" s="51"/>
      <c r="J225" s="51"/>
      <c r="K225" s="51"/>
      <c r="L225" s="51"/>
      <c r="M225" s="51"/>
      <c r="N225" s="5"/>
    </row>
    <row r="226" spans="1:14" s="18" customFormat="1" x14ac:dyDescent="0.2">
      <c r="A226" s="18" t="s">
        <v>199</v>
      </c>
      <c r="B226" s="5">
        <v>1754292.6200000003</v>
      </c>
      <c r="C226" s="51">
        <v>1785744.2800000003</v>
      </c>
      <c r="D226" s="5">
        <v>1860294.7200000007</v>
      </c>
      <c r="E226" s="5">
        <v>1626782.0000000002</v>
      </c>
      <c r="F226" s="5">
        <v>956699.59</v>
      </c>
      <c r="G226" s="5">
        <v>1890596.44</v>
      </c>
      <c r="H226" s="5">
        <v>1644264.6099999996</v>
      </c>
      <c r="I226" s="51">
        <v>1779858.23</v>
      </c>
      <c r="J226" s="51">
        <v>2070698.12</v>
      </c>
      <c r="K226" s="51">
        <v>1729418.25</v>
      </c>
      <c r="L226" s="51"/>
      <c r="M226" s="51"/>
      <c r="N226" s="5">
        <f t="shared" si="4"/>
        <v>17098648.859999999</v>
      </c>
    </row>
    <row r="227" spans="1:14" s="18" customFormat="1" x14ac:dyDescent="0.2">
      <c r="B227" s="5"/>
      <c r="C227" s="51"/>
      <c r="D227" s="5"/>
      <c r="E227" s="5"/>
      <c r="F227" s="5"/>
      <c r="G227" s="5"/>
      <c r="H227" s="5"/>
      <c r="I227" s="51"/>
      <c r="J227" s="51"/>
      <c r="K227" s="51"/>
      <c r="L227" s="51"/>
      <c r="M227" s="51"/>
      <c r="N227" s="5"/>
    </row>
    <row r="228" spans="1:14" s="18" customFormat="1" x14ac:dyDescent="0.2">
      <c r="A228" s="18" t="s">
        <v>200</v>
      </c>
      <c r="B228" s="5">
        <v>16772.53</v>
      </c>
      <c r="C228" s="51">
        <v>17073.23</v>
      </c>
      <c r="D228" s="5">
        <v>17786</v>
      </c>
      <c r="E228" s="5">
        <v>15553.42</v>
      </c>
      <c r="F228" s="5">
        <v>9146.86</v>
      </c>
      <c r="G228" s="5">
        <v>18075.71</v>
      </c>
      <c r="H228" s="5">
        <v>15720.57</v>
      </c>
      <c r="I228" s="51">
        <v>17016.96</v>
      </c>
      <c r="J228" s="51">
        <v>19797.63</v>
      </c>
      <c r="K228" s="51">
        <v>16534.71</v>
      </c>
      <c r="L228" s="51"/>
      <c r="M228" s="51"/>
      <c r="N228" s="5">
        <f t="shared" si="4"/>
        <v>163477.62</v>
      </c>
    </row>
    <row r="229" spans="1:14" s="18" customFormat="1" x14ac:dyDescent="0.2">
      <c r="A229" s="18" t="s">
        <v>201</v>
      </c>
      <c r="B229" s="5">
        <v>55358.05</v>
      </c>
      <c r="C229" s="51">
        <v>56350.53</v>
      </c>
      <c r="D229" s="5">
        <v>58703.03</v>
      </c>
      <c r="E229" s="5">
        <v>51334.36</v>
      </c>
      <c r="F229" s="5">
        <v>30189.39</v>
      </c>
      <c r="G229" s="5">
        <v>59659.22</v>
      </c>
      <c r="H229" s="5">
        <v>51886.03</v>
      </c>
      <c r="I229" s="51">
        <v>56164.79</v>
      </c>
      <c r="J229" s="51">
        <v>65342.47</v>
      </c>
      <c r="K229" s="51">
        <v>54573.120000000003</v>
      </c>
      <c r="L229" s="51"/>
      <c r="M229" s="51"/>
      <c r="N229" s="5">
        <f t="shared" si="4"/>
        <v>539560.99</v>
      </c>
    </row>
    <row r="230" spans="1:14" s="18" customFormat="1" x14ac:dyDescent="0.2">
      <c r="A230" s="18" t="s">
        <v>202</v>
      </c>
      <c r="B230" s="5">
        <v>13408.22</v>
      </c>
      <c r="C230" s="51">
        <v>13648.61</v>
      </c>
      <c r="D230" s="5">
        <v>14218.4</v>
      </c>
      <c r="E230" s="5">
        <v>12433.64</v>
      </c>
      <c r="F230" s="5">
        <v>7312.14</v>
      </c>
      <c r="G230" s="5">
        <v>14450</v>
      </c>
      <c r="H230" s="5">
        <v>12567.27</v>
      </c>
      <c r="I230" s="51">
        <v>13603.62</v>
      </c>
      <c r="J230" s="51">
        <v>15826.54</v>
      </c>
      <c r="K230" s="51">
        <v>13218.1</v>
      </c>
      <c r="L230" s="51"/>
      <c r="M230" s="51"/>
      <c r="N230" s="5">
        <f t="shared" si="4"/>
        <v>130686.54000000001</v>
      </c>
    </row>
    <row r="231" spans="1:14" s="18" customFormat="1" x14ac:dyDescent="0.2">
      <c r="A231" s="18" t="s">
        <v>203</v>
      </c>
      <c r="B231" s="5">
        <v>765.69</v>
      </c>
      <c r="C231" s="51">
        <v>779.42</v>
      </c>
      <c r="D231" s="5">
        <v>811.96</v>
      </c>
      <c r="E231" s="5">
        <v>710.04</v>
      </c>
      <c r="F231" s="5">
        <v>417.57</v>
      </c>
      <c r="G231" s="5">
        <v>825.18</v>
      </c>
      <c r="H231" s="5">
        <v>717.67</v>
      </c>
      <c r="I231" s="51">
        <v>776.85</v>
      </c>
      <c r="J231" s="51">
        <v>903.79</v>
      </c>
      <c r="K231" s="51">
        <v>754.83</v>
      </c>
      <c r="L231" s="51"/>
      <c r="M231" s="51"/>
      <c r="N231" s="5">
        <f t="shared" si="4"/>
        <v>7463.0000000000009</v>
      </c>
    </row>
    <row r="232" spans="1:14" s="18" customFormat="1" x14ac:dyDescent="0.2">
      <c r="A232" s="18" t="s">
        <v>204</v>
      </c>
      <c r="B232" s="5">
        <v>112095.67</v>
      </c>
      <c r="C232" s="51">
        <v>114105.37</v>
      </c>
      <c r="D232" s="5">
        <v>118868.99</v>
      </c>
      <c r="E232" s="5">
        <v>103948.01</v>
      </c>
      <c r="F232" s="5">
        <v>61131.13</v>
      </c>
      <c r="G232" s="5">
        <v>120805.2</v>
      </c>
      <c r="H232" s="5">
        <v>105065.11</v>
      </c>
      <c r="I232" s="51">
        <v>113729.26</v>
      </c>
      <c r="J232" s="51">
        <v>132313.32999999999</v>
      </c>
      <c r="K232" s="51">
        <v>110506.25</v>
      </c>
      <c r="L232" s="51"/>
      <c r="M232" s="51"/>
      <c r="N232" s="5">
        <f t="shared" si="4"/>
        <v>1092568.3199999998</v>
      </c>
    </row>
    <row r="233" spans="1:14" s="18" customFormat="1" x14ac:dyDescent="0.2">
      <c r="A233" s="18" t="s">
        <v>205</v>
      </c>
      <c r="B233" s="5">
        <v>40366.68</v>
      </c>
      <c r="C233" s="51">
        <v>41090.39</v>
      </c>
      <c r="D233" s="5">
        <v>42805.82</v>
      </c>
      <c r="E233" s="5">
        <v>37432.629999999997</v>
      </c>
      <c r="F233" s="5">
        <v>22013.88</v>
      </c>
      <c r="G233" s="5">
        <v>43503.07</v>
      </c>
      <c r="H233" s="5">
        <v>37834.910000000003</v>
      </c>
      <c r="I233" s="51">
        <v>40954.949999999997</v>
      </c>
      <c r="J233" s="51">
        <v>47647.25</v>
      </c>
      <c r="K233" s="51">
        <v>39794.32</v>
      </c>
      <c r="L233" s="51"/>
      <c r="M233" s="51"/>
      <c r="N233" s="5">
        <f t="shared" si="4"/>
        <v>393443.9</v>
      </c>
    </row>
    <row r="234" spans="1:14" s="18" customFormat="1" x14ac:dyDescent="0.2">
      <c r="A234" s="18" t="s">
        <v>206</v>
      </c>
      <c r="B234" s="5">
        <v>77374.36</v>
      </c>
      <c r="C234" s="51">
        <v>78761.56</v>
      </c>
      <c r="D234" s="5">
        <v>82049.66</v>
      </c>
      <c r="E234" s="5">
        <v>71750.41</v>
      </c>
      <c r="F234" s="5">
        <v>42195.94</v>
      </c>
      <c r="G234" s="5">
        <v>83386.14</v>
      </c>
      <c r="H234" s="5">
        <v>72521.5</v>
      </c>
      <c r="I234" s="51">
        <v>78501.95</v>
      </c>
      <c r="J234" s="51">
        <v>91329.66</v>
      </c>
      <c r="K234" s="51">
        <v>76277.259999999995</v>
      </c>
      <c r="L234" s="51"/>
      <c r="M234" s="51"/>
      <c r="N234" s="5">
        <f t="shared" si="4"/>
        <v>754148.44000000006</v>
      </c>
    </row>
    <row r="235" spans="1:14" s="18" customFormat="1" x14ac:dyDescent="0.2">
      <c r="B235" s="5"/>
      <c r="C235" s="51"/>
      <c r="D235" s="5"/>
      <c r="E235" s="5"/>
      <c r="F235" s="5"/>
      <c r="G235" s="5"/>
      <c r="H235" s="5"/>
      <c r="I235" s="51"/>
      <c r="J235" s="51"/>
      <c r="K235" s="51"/>
      <c r="L235" s="51"/>
      <c r="M235" s="51"/>
      <c r="N235" s="5"/>
    </row>
    <row r="236" spans="1:14" s="18" customFormat="1" x14ac:dyDescent="0.2">
      <c r="A236" s="17" t="s">
        <v>58</v>
      </c>
      <c r="B236" s="5"/>
      <c r="C236" s="51"/>
      <c r="D236" s="5"/>
      <c r="E236" s="5"/>
      <c r="F236" s="5"/>
      <c r="G236" s="5"/>
      <c r="H236" s="5"/>
      <c r="I236" s="51"/>
      <c r="J236" s="51"/>
      <c r="K236" s="51"/>
      <c r="L236" s="51"/>
      <c r="M236" s="51"/>
      <c r="N236" s="5"/>
    </row>
    <row r="237" spans="1:14" s="18" customFormat="1" x14ac:dyDescent="0.2">
      <c r="A237" s="18" t="s">
        <v>207</v>
      </c>
      <c r="B237" s="5">
        <v>1341.74</v>
      </c>
      <c r="C237" s="51">
        <v>1365.79</v>
      </c>
      <c r="D237" s="5">
        <v>1422.81</v>
      </c>
      <c r="E237" s="5">
        <v>1244.21</v>
      </c>
      <c r="F237" s="5">
        <v>731.71</v>
      </c>
      <c r="G237" s="5">
        <v>1445.99</v>
      </c>
      <c r="H237" s="5">
        <v>1257.5899999999999</v>
      </c>
      <c r="I237" s="51">
        <v>1361.29</v>
      </c>
      <c r="J237" s="51">
        <v>1583.74</v>
      </c>
      <c r="K237" s="51">
        <v>1322.71</v>
      </c>
      <c r="L237" s="51"/>
      <c r="M237" s="51"/>
      <c r="N237" s="5">
        <f t="shared" si="4"/>
        <v>13077.580000000002</v>
      </c>
    </row>
    <row r="238" spans="1:14" s="18" customFormat="1" x14ac:dyDescent="0.2">
      <c r="A238" s="18" t="s">
        <v>208</v>
      </c>
      <c r="B238" s="5">
        <v>937.38</v>
      </c>
      <c r="C238" s="51">
        <v>954.18</v>
      </c>
      <c r="D238" s="5">
        <v>994.02</v>
      </c>
      <c r="E238" s="5">
        <v>869.24</v>
      </c>
      <c r="F238" s="5">
        <v>511.2</v>
      </c>
      <c r="G238" s="5">
        <v>1010.21</v>
      </c>
      <c r="H238" s="5">
        <v>878.59</v>
      </c>
      <c r="I238" s="51">
        <v>951.04</v>
      </c>
      <c r="J238" s="51">
        <v>1106.44</v>
      </c>
      <c r="K238" s="51">
        <v>924.09</v>
      </c>
      <c r="L238" s="51"/>
      <c r="M238" s="51"/>
      <c r="N238" s="5">
        <f t="shared" si="4"/>
        <v>9136.39</v>
      </c>
    </row>
    <row r="239" spans="1:14" s="18" customFormat="1" x14ac:dyDescent="0.2">
      <c r="B239" s="5"/>
      <c r="C239" s="51"/>
      <c r="D239" s="5"/>
      <c r="E239" s="5"/>
      <c r="F239" s="5"/>
      <c r="G239" s="5"/>
      <c r="H239" s="5"/>
      <c r="I239" s="51"/>
      <c r="J239" s="51"/>
      <c r="K239" s="51"/>
      <c r="L239" s="51"/>
      <c r="M239" s="51"/>
      <c r="N239" s="5"/>
    </row>
    <row r="240" spans="1:14" s="18" customFormat="1" x14ac:dyDescent="0.2">
      <c r="A240" s="18" t="s">
        <v>209</v>
      </c>
      <c r="B240" s="5">
        <v>15135.88</v>
      </c>
      <c r="C240" s="51">
        <v>15407.24</v>
      </c>
      <c r="D240" s="5">
        <v>16050.46</v>
      </c>
      <c r="E240" s="5">
        <v>14035.73</v>
      </c>
      <c r="F240" s="5">
        <v>8254.32</v>
      </c>
      <c r="G240" s="5">
        <v>16311.9</v>
      </c>
      <c r="H240" s="5">
        <v>14186.57</v>
      </c>
      <c r="I240" s="51">
        <v>15356.46</v>
      </c>
      <c r="J240" s="51">
        <v>17865.8</v>
      </c>
      <c r="K240" s="51">
        <v>14921.27</v>
      </c>
      <c r="L240" s="51"/>
      <c r="M240" s="51"/>
      <c r="N240" s="5">
        <f t="shared" si="4"/>
        <v>147525.62999999998</v>
      </c>
    </row>
    <row r="241" spans="1:14" s="18" customFormat="1" x14ac:dyDescent="0.2">
      <c r="A241" s="18" t="s">
        <v>210</v>
      </c>
      <c r="B241" s="5">
        <v>8854.2999999999993</v>
      </c>
      <c r="C241" s="51">
        <v>9013.0499999999993</v>
      </c>
      <c r="D241" s="5">
        <v>9389.32</v>
      </c>
      <c r="E241" s="5">
        <v>8210.73</v>
      </c>
      <c r="F241" s="5">
        <v>4828.67</v>
      </c>
      <c r="G241" s="5">
        <v>9542.26</v>
      </c>
      <c r="H241" s="5">
        <v>8298.9699999999993</v>
      </c>
      <c r="I241" s="51">
        <v>8983.34</v>
      </c>
      <c r="J241" s="51">
        <v>10451.27</v>
      </c>
      <c r="K241" s="51">
        <v>8728.76</v>
      </c>
      <c r="L241" s="51"/>
      <c r="M241" s="51"/>
      <c r="N241" s="5">
        <f t="shared" si="4"/>
        <v>86300.67</v>
      </c>
    </row>
    <row r="242" spans="1:14" s="18" customFormat="1" x14ac:dyDescent="0.2">
      <c r="A242" s="18" t="s">
        <v>211</v>
      </c>
      <c r="B242" s="5">
        <v>3989.32</v>
      </c>
      <c r="C242" s="51">
        <v>4060.85</v>
      </c>
      <c r="D242" s="5">
        <v>4230.38</v>
      </c>
      <c r="E242" s="5">
        <v>3699.36</v>
      </c>
      <c r="F242" s="5">
        <v>2175.5700000000002</v>
      </c>
      <c r="G242" s="5">
        <v>4299.28</v>
      </c>
      <c r="H242" s="5">
        <v>3739.12</v>
      </c>
      <c r="I242" s="51">
        <v>4047.46</v>
      </c>
      <c r="J242" s="51">
        <v>4708.84</v>
      </c>
      <c r="K242" s="51">
        <v>3932.76</v>
      </c>
      <c r="L242" s="51"/>
      <c r="M242" s="51"/>
      <c r="N242" s="5">
        <f t="shared" si="4"/>
        <v>38882.939999999995</v>
      </c>
    </row>
    <row r="243" spans="1:14" s="18" customFormat="1" x14ac:dyDescent="0.2">
      <c r="A243" s="18" t="s">
        <v>212</v>
      </c>
      <c r="B243" s="5">
        <v>442.11</v>
      </c>
      <c r="C243" s="51">
        <v>450.03</v>
      </c>
      <c r="D243" s="5">
        <v>468.82</v>
      </c>
      <c r="E243" s="5">
        <v>409.97</v>
      </c>
      <c r="F243" s="5">
        <v>241.1</v>
      </c>
      <c r="G243" s="5">
        <v>476.46</v>
      </c>
      <c r="H243" s="5">
        <v>414.38</v>
      </c>
      <c r="I243" s="51">
        <v>448.55</v>
      </c>
      <c r="J243" s="51">
        <v>521.84</v>
      </c>
      <c r="K243" s="51">
        <v>435.84</v>
      </c>
      <c r="L243" s="51"/>
      <c r="M243" s="51"/>
      <c r="N243" s="5">
        <f t="shared" si="4"/>
        <v>4309.1000000000004</v>
      </c>
    </row>
    <row r="244" spans="1:14" s="18" customFormat="1" x14ac:dyDescent="0.2">
      <c r="B244" s="5"/>
      <c r="C244" s="51"/>
      <c r="D244" s="5"/>
      <c r="E244" s="5"/>
      <c r="F244" s="5"/>
      <c r="G244" s="5"/>
      <c r="H244" s="5"/>
      <c r="I244" s="51"/>
      <c r="J244" s="51"/>
      <c r="K244" s="51"/>
      <c r="L244" s="51"/>
      <c r="M244" s="51"/>
      <c r="N244" s="5"/>
    </row>
    <row r="245" spans="1:14" s="18" customFormat="1" x14ac:dyDescent="0.2">
      <c r="A245" s="52" t="s">
        <v>213</v>
      </c>
      <c r="B245" s="11">
        <v>2101134.5499999998</v>
      </c>
      <c r="C245" s="53">
        <v>2138804.5300000003</v>
      </c>
      <c r="D245" s="11">
        <v>2228094.39</v>
      </c>
      <c r="E245" s="11">
        <v>1948413.75</v>
      </c>
      <c r="F245" s="11">
        <v>1145849.0699999998</v>
      </c>
      <c r="G245" s="11">
        <v>2264387.0599999996</v>
      </c>
      <c r="H245" s="11">
        <v>1969352.89</v>
      </c>
      <c r="I245" s="53">
        <v>2131754.75</v>
      </c>
      <c r="J245" s="53">
        <v>2480096.7200000002</v>
      </c>
      <c r="K245" s="53">
        <v>2071342.2700000005</v>
      </c>
      <c r="L245" s="53"/>
      <c r="M245" s="53"/>
      <c r="N245" s="11">
        <f>SUM(B245:M245)</f>
        <v>20479229.98</v>
      </c>
    </row>
    <row r="246" spans="1:14" s="18" customFormat="1" x14ac:dyDescent="0.2">
      <c r="B246" s="5"/>
      <c r="C246" s="51"/>
      <c r="D246" s="5"/>
      <c r="E246" s="5"/>
      <c r="F246" s="5"/>
      <c r="G246" s="5"/>
      <c r="H246" s="5"/>
      <c r="I246" s="51"/>
      <c r="J246" s="51"/>
      <c r="K246" s="51"/>
      <c r="L246" s="51"/>
      <c r="M246" s="51"/>
      <c r="N246" s="5"/>
    </row>
    <row r="247" spans="1:14" s="18" customFormat="1" x14ac:dyDescent="0.2">
      <c r="A247" s="17" t="s">
        <v>214</v>
      </c>
      <c r="B247" s="5"/>
      <c r="C247" s="51"/>
      <c r="D247" s="5"/>
      <c r="E247" s="5"/>
      <c r="F247" s="5"/>
      <c r="G247" s="5"/>
      <c r="H247" s="5"/>
      <c r="I247" s="51"/>
      <c r="J247" s="51"/>
      <c r="K247" s="51"/>
      <c r="L247" s="51"/>
      <c r="M247" s="51"/>
      <c r="N247" s="5"/>
    </row>
    <row r="248" spans="1:14" s="18" customFormat="1" x14ac:dyDescent="0.2">
      <c r="A248" s="17" t="s">
        <v>63</v>
      </c>
      <c r="B248" s="5"/>
      <c r="C248" s="51"/>
      <c r="D248" s="5"/>
      <c r="E248" s="5"/>
      <c r="F248" s="5"/>
      <c r="G248" s="5"/>
      <c r="H248" s="5"/>
      <c r="I248" s="51"/>
      <c r="J248" s="51"/>
      <c r="K248" s="51"/>
      <c r="L248" s="51"/>
      <c r="M248" s="51"/>
      <c r="N248" s="5"/>
    </row>
    <row r="249" spans="1:14" s="18" customFormat="1" x14ac:dyDescent="0.2">
      <c r="A249" s="18" t="s">
        <v>215</v>
      </c>
      <c r="B249" s="5">
        <v>234404.78</v>
      </c>
      <c r="C249" s="51">
        <v>266468.86</v>
      </c>
      <c r="D249" s="5">
        <v>274700.26</v>
      </c>
      <c r="E249" s="5">
        <v>271774.15000000002</v>
      </c>
      <c r="F249" s="5">
        <v>227996.17</v>
      </c>
      <c r="G249" s="5">
        <v>283804.05</v>
      </c>
      <c r="H249" s="5">
        <v>259971.36</v>
      </c>
      <c r="I249" s="51">
        <v>271109.03999999998</v>
      </c>
      <c r="J249" s="51">
        <v>280148.3</v>
      </c>
      <c r="K249" s="51">
        <v>297377.63</v>
      </c>
      <c r="L249" s="51"/>
      <c r="M249" s="51"/>
      <c r="N249" s="5">
        <f t="shared" si="4"/>
        <v>2667754.5999999996</v>
      </c>
    </row>
    <row r="250" spans="1:14" s="18" customFormat="1" x14ac:dyDescent="0.2">
      <c r="A250" s="17"/>
      <c r="B250" s="5"/>
      <c r="C250" s="51"/>
      <c r="D250" s="5"/>
      <c r="E250" s="5"/>
      <c r="F250" s="5"/>
      <c r="G250" s="5"/>
      <c r="H250" s="5"/>
      <c r="I250" s="51"/>
      <c r="J250" s="51"/>
      <c r="K250" s="51"/>
      <c r="L250" s="51"/>
      <c r="M250" s="51"/>
      <c r="N250" s="5"/>
    </row>
    <row r="251" spans="1:14" s="18" customFormat="1" x14ac:dyDescent="0.2">
      <c r="A251" s="18" t="s">
        <v>216</v>
      </c>
      <c r="B251" s="5">
        <v>43593.36</v>
      </c>
      <c r="C251" s="51">
        <v>49556.46</v>
      </c>
      <c r="D251" s="5">
        <v>51087.3</v>
      </c>
      <c r="E251" s="5">
        <v>50543.12</v>
      </c>
      <c r="F251" s="5">
        <v>42401.52</v>
      </c>
      <c r="G251" s="5">
        <v>52780.37</v>
      </c>
      <c r="H251" s="5">
        <v>48348.1</v>
      </c>
      <c r="I251" s="51">
        <v>50419.42</v>
      </c>
      <c r="J251" s="51">
        <v>52100.5</v>
      </c>
      <c r="K251" s="51">
        <v>55304.72</v>
      </c>
      <c r="L251" s="51"/>
      <c r="M251" s="51"/>
      <c r="N251" s="5">
        <f t="shared" si="4"/>
        <v>496134.87</v>
      </c>
    </row>
    <row r="252" spans="1:14" s="18" customFormat="1" x14ac:dyDescent="0.2">
      <c r="B252" s="5"/>
      <c r="C252" s="51"/>
      <c r="D252" s="5"/>
      <c r="E252" s="5"/>
      <c r="F252" s="5"/>
      <c r="G252" s="5"/>
      <c r="I252" s="51"/>
      <c r="J252" s="51"/>
      <c r="K252" s="51"/>
      <c r="L252" s="51"/>
      <c r="M252" s="51"/>
      <c r="N252" s="5"/>
    </row>
    <row r="253" spans="1:14" s="18" customFormat="1" x14ac:dyDescent="0.2">
      <c r="A253" s="17" t="s">
        <v>58</v>
      </c>
      <c r="B253" s="5"/>
      <c r="C253" s="51"/>
      <c r="D253" s="5"/>
      <c r="E253" s="5"/>
      <c r="F253" s="5"/>
      <c r="G253" s="5"/>
      <c r="I253" s="51"/>
      <c r="J253" s="51"/>
      <c r="K253" s="51"/>
      <c r="L253" s="51"/>
      <c r="M253" s="51"/>
      <c r="N253" s="5"/>
    </row>
    <row r="254" spans="1:14" s="18" customFormat="1" x14ac:dyDescent="0.2">
      <c r="A254" s="18" t="s">
        <v>217</v>
      </c>
      <c r="B254" s="5">
        <v>30503.599999999999</v>
      </c>
      <c r="C254" s="51">
        <v>34676.17</v>
      </c>
      <c r="D254" s="5">
        <v>35747.339999999997</v>
      </c>
      <c r="E254" s="5">
        <v>35366.559999999998</v>
      </c>
      <c r="F254" s="5">
        <v>29669.63</v>
      </c>
      <c r="G254" s="5">
        <v>36932.04</v>
      </c>
      <c r="H254" s="5">
        <v>33830.639999999999</v>
      </c>
      <c r="I254" s="51">
        <v>35280.01</v>
      </c>
      <c r="J254" s="51">
        <v>36456.300000000003</v>
      </c>
      <c r="K254" s="51">
        <v>38698.400000000001</v>
      </c>
      <c r="L254" s="51"/>
      <c r="M254" s="51"/>
      <c r="N254" s="5">
        <f t="shared" si="4"/>
        <v>347160.69</v>
      </c>
    </row>
    <row r="255" spans="1:14" s="18" customFormat="1" x14ac:dyDescent="0.2">
      <c r="B255" s="5"/>
      <c r="C255" s="51"/>
      <c r="D255" s="5"/>
      <c r="E255" s="5"/>
      <c r="F255" s="5"/>
      <c r="G255" s="5"/>
      <c r="H255" s="5"/>
      <c r="I255" s="51"/>
      <c r="J255" s="51"/>
      <c r="K255" s="51"/>
      <c r="L255" s="51"/>
      <c r="M255" s="51"/>
      <c r="N255" s="5"/>
    </row>
    <row r="256" spans="1:14" s="18" customFormat="1" x14ac:dyDescent="0.2">
      <c r="A256" s="52" t="s">
        <v>218</v>
      </c>
      <c r="B256" s="11">
        <v>308501.74</v>
      </c>
      <c r="C256" s="53">
        <v>350701.49</v>
      </c>
      <c r="D256" s="11">
        <v>361534.9</v>
      </c>
      <c r="E256" s="11">
        <v>357683.83</v>
      </c>
      <c r="F256" s="11">
        <v>300067.32</v>
      </c>
      <c r="G256" s="11">
        <v>373516.45999999996</v>
      </c>
      <c r="H256" s="11">
        <v>342150.1</v>
      </c>
      <c r="I256" s="53">
        <v>356808.47</v>
      </c>
      <c r="J256" s="53">
        <v>368705.1</v>
      </c>
      <c r="K256" s="53">
        <v>391380.75</v>
      </c>
      <c r="L256" s="53"/>
      <c r="M256" s="53"/>
      <c r="N256" s="11">
        <f t="shared" si="4"/>
        <v>3511050.1599999997</v>
      </c>
    </row>
    <row r="257" spans="1:16" s="18" customFormat="1" x14ac:dyDescent="0.2">
      <c r="B257" s="5"/>
      <c r="C257" s="51"/>
      <c r="D257" s="5"/>
      <c r="E257" s="5"/>
      <c r="F257" s="5"/>
      <c r="G257" s="5"/>
      <c r="I257" s="51"/>
      <c r="J257" s="51"/>
      <c r="K257" s="51"/>
      <c r="L257" s="51"/>
      <c r="M257" s="51"/>
      <c r="N257" s="5"/>
    </row>
    <row r="258" spans="1:16" s="18" customFormat="1" x14ac:dyDescent="0.2">
      <c r="A258" s="17" t="s">
        <v>219</v>
      </c>
      <c r="B258" s="5"/>
      <c r="C258" s="51"/>
      <c r="D258" s="5"/>
      <c r="E258" s="5"/>
      <c r="F258" s="5"/>
      <c r="G258" s="5"/>
      <c r="H258" s="5"/>
      <c r="I258" s="51"/>
      <c r="J258" s="51"/>
      <c r="K258" s="51"/>
      <c r="L258" s="51"/>
      <c r="M258" s="51"/>
      <c r="N258" s="5"/>
    </row>
    <row r="259" spans="1:16" s="18" customFormat="1" x14ac:dyDescent="0.2">
      <c r="A259" s="17" t="s">
        <v>63</v>
      </c>
      <c r="B259" s="5"/>
      <c r="C259" s="51"/>
      <c r="D259" s="5"/>
      <c r="E259" s="5"/>
      <c r="F259" s="5"/>
      <c r="G259" s="5"/>
      <c r="H259" s="5"/>
      <c r="I259" s="51"/>
      <c r="J259" s="51"/>
      <c r="K259" s="51"/>
      <c r="L259" s="51"/>
      <c r="M259" s="51"/>
      <c r="N259" s="5"/>
    </row>
    <row r="260" spans="1:16" s="18" customFormat="1" x14ac:dyDescent="0.2">
      <c r="A260" s="18" t="s">
        <v>220</v>
      </c>
      <c r="B260" s="5">
        <v>609663.81999999995</v>
      </c>
      <c r="C260" s="51">
        <v>734540.32</v>
      </c>
      <c r="D260" s="5">
        <v>689342.69</v>
      </c>
      <c r="E260" s="5">
        <v>916872.36</v>
      </c>
      <c r="F260" s="5">
        <v>398852.21</v>
      </c>
      <c r="G260" s="5">
        <v>763860.12</v>
      </c>
      <c r="H260" s="5">
        <v>618238.56000000006</v>
      </c>
      <c r="I260" s="51">
        <v>837518.34</v>
      </c>
      <c r="J260" s="51">
        <v>916768.84</v>
      </c>
      <c r="K260" s="51">
        <v>879216.17</v>
      </c>
      <c r="L260" s="51"/>
      <c r="M260" s="51"/>
      <c r="N260" s="5">
        <f t="shared" si="4"/>
        <v>7364873.4299999997</v>
      </c>
    </row>
    <row r="261" spans="1:16" s="18" customFormat="1" x14ac:dyDescent="0.2">
      <c r="B261" s="5"/>
      <c r="C261" s="51"/>
      <c r="D261" s="5"/>
      <c r="E261" s="5"/>
      <c r="F261" s="5"/>
      <c r="G261" s="5"/>
      <c r="H261" s="5"/>
      <c r="I261" s="51"/>
      <c r="J261" s="51"/>
      <c r="K261" s="51"/>
      <c r="L261" s="51"/>
      <c r="M261" s="51"/>
      <c r="N261" s="5"/>
    </row>
    <row r="262" spans="1:16" s="18" customFormat="1" x14ac:dyDescent="0.2">
      <c r="A262" s="17" t="s">
        <v>58</v>
      </c>
      <c r="B262" s="5"/>
      <c r="C262" s="51"/>
      <c r="D262" s="5"/>
      <c r="E262" s="5"/>
      <c r="F262" s="5"/>
      <c r="G262" s="5"/>
      <c r="H262" s="11"/>
      <c r="I262" s="51"/>
      <c r="J262" s="51"/>
      <c r="K262" s="51"/>
      <c r="L262" s="51"/>
      <c r="M262" s="51"/>
      <c r="N262" s="5"/>
    </row>
    <row r="263" spans="1:16" s="18" customFormat="1" x14ac:dyDescent="0.2">
      <c r="A263" s="18" t="s">
        <v>59</v>
      </c>
      <c r="B263" s="5">
        <v>218.18</v>
      </c>
      <c r="C263" s="51">
        <v>262.87</v>
      </c>
      <c r="D263" s="5">
        <v>246.7</v>
      </c>
      <c r="E263" s="5">
        <v>328.12</v>
      </c>
      <c r="F263" s="5">
        <v>142.74</v>
      </c>
      <c r="G263" s="5">
        <v>273.36</v>
      </c>
      <c r="H263" s="5">
        <v>221.25</v>
      </c>
      <c r="I263" s="51">
        <v>299.72000000000003</v>
      </c>
      <c r="J263" s="51">
        <v>328.09</v>
      </c>
      <c r="K263" s="51">
        <v>314.64999999999998</v>
      </c>
      <c r="L263" s="51"/>
      <c r="M263" s="51"/>
      <c r="N263" s="5">
        <f t="shared" si="4"/>
        <v>2635.68</v>
      </c>
    </row>
    <row r="264" spans="1:16" s="18" customFormat="1" x14ac:dyDescent="0.2">
      <c r="B264" s="5"/>
      <c r="C264" s="51"/>
      <c r="D264" s="5"/>
      <c r="E264" s="5"/>
      <c r="F264" s="5"/>
      <c r="G264" s="5"/>
      <c r="H264" s="5"/>
      <c r="I264" s="51"/>
      <c r="J264" s="51"/>
      <c r="K264" s="51"/>
      <c r="L264" s="51"/>
      <c r="M264" s="51"/>
      <c r="N264" s="5"/>
    </row>
    <row r="265" spans="1:16" s="18" customFormat="1" x14ac:dyDescent="0.2">
      <c r="A265" s="52" t="s">
        <v>221</v>
      </c>
      <c r="B265" s="11">
        <v>609882</v>
      </c>
      <c r="C265" s="53">
        <v>734803.19</v>
      </c>
      <c r="D265" s="11">
        <v>689589.3899999999</v>
      </c>
      <c r="E265" s="11">
        <v>917200.48</v>
      </c>
      <c r="F265" s="11">
        <v>398994.95</v>
      </c>
      <c r="G265" s="11">
        <v>764133.48</v>
      </c>
      <c r="H265" s="11">
        <v>618459.81000000006</v>
      </c>
      <c r="I265" s="53">
        <v>837818.05999999994</v>
      </c>
      <c r="J265" s="53">
        <v>917096.92999999993</v>
      </c>
      <c r="K265" s="53">
        <v>879530.82000000007</v>
      </c>
      <c r="L265" s="53"/>
      <c r="M265" s="53"/>
      <c r="N265" s="11">
        <f t="shared" si="4"/>
        <v>7367509.1099999994</v>
      </c>
    </row>
    <row r="266" spans="1:16" s="18" customFormat="1" x14ac:dyDescent="0.2">
      <c r="B266" s="5"/>
      <c r="C266" s="51"/>
      <c r="D266" s="5"/>
      <c r="E266" s="5"/>
      <c r="F266" s="5"/>
      <c r="G266" s="5"/>
      <c r="H266" s="5"/>
      <c r="I266" s="51"/>
      <c r="J266" s="51"/>
      <c r="K266" s="51"/>
      <c r="L266" s="51"/>
      <c r="M266" s="51"/>
      <c r="N266" s="5"/>
    </row>
    <row r="267" spans="1:16" s="18" customFormat="1" x14ac:dyDescent="0.2">
      <c r="A267" s="17" t="s">
        <v>222</v>
      </c>
      <c r="B267" s="5"/>
      <c r="C267" s="51"/>
      <c r="D267" s="5"/>
      <c r="E267" s="5"/>
      <c r="F267" s="5"/>
      <c r="G267" s="5"/>
      <c r="H267" s="5"/>
      <c r="I267" s="51"/>
      <c r="J267" s="51"/>
      <c r="K267" s="51"/>
      <c r="L267" s="51"/>
      <c r="M267" s="51"/>
      <c r="N267" s="5"/>
    </row>
    <row r="268" spans="1:16" s="18" customFormat="1" x14ac:dyDescent="0.2">
      <c r="A268" s="17" t="s">
        <v>97</v>
      </c>
      <c r="B268" s="5"/>
      <c r="C268" s="51"/>
      <c r="D268" s="5"/>
      <c r="E268" s="5"/>
      <c r="F268" s="5"/>
      <c r="G268" s="5"/>
      <c r="H268" s="5"/>
      <c r="I268" s="51"/>
      <c r="J268" s="51"/>
      <c r="K268" s="51"/>
      <c r="L268" s="51"/>
      <c r="M268" s="51"/>
      <c r="N268" s="5"/>
    </row>
    <row r="269" spans="1:16" s="18" customFormat="1" x14ac:dyDescent="0.2">
      <c r="A269" s="18" t="s">
        <v>223</v>
      </c>
      <c r="B269" s="5">
        <v>10995.33</v>
      </c>
      <c r="C269" s="51">
        <v>10995.33</v>
      </c>
      <c r="D269" s="5">
        <v>10995.33</v>
      </c>
      <c r="E269" s="5">
        <v>10995.33</v>
      </c>
      <c r="F269" s="5">
        <v>10995.33</v>
      </c>
      <c r="G269" s="5">
        <v>10995.33</v>
      </c>
      <c r="H269" s="5">
        <v>10995.33</v>
      </c>
      <c r="I269" s="51">
        <v>10995.33</v>
      </c>
      <c r="J269" s="51">
        <v>10995.33</v>
      </c>
      <c r="K269" s="51">
        <v>10995.33</v>
      </c>
      <c r="L269" s="51"/>
      <c r="M269" s="51"/>
      <c r="N269" s="5">
        <f t="shared" si="4"/>
        <v>109953.3</v>
      </c>
      <c r="O269" s="5"/>
      <c r="P269" s="5"/>
    </row>
    <row r="270" spans="1:16" s="18" customFormat="1" x14ac:dyDescent="0.2">
      <c r="A270" s="18" t="s">
        <v>224</v>
      </c>
      <c r="B270" s="5">
        <v>5324.45</v>
      </c>
      <c r="C270" s="51">
        <v>5324.45</v>
      </c>
      <c r="D270" s="5">
        <v>5324.45</v>
      </c>
      <c r="E270" s="5">
        <v>5324.45</v>
      </c>
      <c r="F270" s="5">
        <v>5324.45</v>
      </c>
      <c r="G270" s="5">
        <v>5324.45</v>
      </c>
      <c r="H270" s="5">
        <v>5324.45</v>
      </c>
      <c r="I270" s="51">
        <v>5324.45</v>
      </c>
      <c r="J270" s="51">
        <v>5324.45</v>
      </c>
      <c r="K270" s="51">
        <v>5324.45</v>
      </c>
      <c r="L270" s="51"/>
      <c r="M270" s="51"/>
      <c r="N270" s="5">
        <f t="shared" si="4"/>
        <v>53244.499999999993</v>
      </c>
      <c r="P270" s="5"/>
    </row>
    <row r="271" spans="1:16" s="18" customFormat="1" x14ac:dyDescent="0.2">
      <c r="A271" s="18" t="s">
        <v>225</v>
      </c>
      <c r="B271" s="5">
        <v>0</v>
      </c>
      <c r="C271" s="51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1">
        <v>0</v>
      </c>
      <c r="J271" s="51">
        <v>0</v>
      </c>
      <c r="K271" s="51">
        <v>0</v>
      </c>
      <c r="L271" s="51"/>
      <c r="M271" s="51"/>
      <c r="N271" s="5">
        <f t="shared" si="4"/>
        <v>0</v>
      </c>
      <c r="P271" s="5"/>
    </row>
    <row r="272" spans="1:16" s="18" customFormat="1" x14ac:dyDescent="0.2">
      <c r="B272" s="5"/>
      <c r="C272" s="51"/>
      <c r="D272" s="5"/>
      <c r="E272" s="5"/>
      <c r="F272" s="5"/>
      <c r="G272" s="5"/>
      <c r="H272" s="5"/>
      <c r="I272" s="51"/>
      <c r="J272" s="51"/>
      <c r="K272" s="51"/>
      <c r="L272" s="51"/>
      <c r="M272" s="51"/>
      <c r="N272" s="5"/>
      <c r="P272" s="5"/>
    </row>
    <row r="273" spans="1:16" s="18" customFormat="1" x14ac:dyDescent="0.2">
      <c r="A273" s="17" t="s">
        <v>63</v>
      </c>
      <c r="B273" s="5"/>
      <c r="C273" s="51"/>
      <c r="D273" s="5"/>
      <c r="E273" s="5"/>
      <c r="F273" s="5"/>
      <c r="G273" s="5"/>
      <c r="H273" s="5"/>
      <c r="I273" s="51"/>
      <c r="J273" s="51"/>
      <c r="K273" s="51"/>
      <c r="L273" s="51"/>
      <c r="M273" s="51"/>
      <c r="N273" s="5"/>
      <c r="P273" s="5"/>
    </row>
    <row r="274" spans="1:16" s="18" customFormat="1" x14ac:dyDescent="0.2">
      <c r="A274" s="18" t="s">
        <v>226</v>
      </c>
      <c r="B274" s="5">
        <v>13703772.790000005</v>
      </c>
      <c r="C274" s="51">
        <v>14000598.210000005</v>
      </c>
      <c r="D274" s="5">
        <v>13842604.460000001</v>
      </c>
      <c r="E274" s="5">
        <v>13071956.57</v>
      </c>
      <c r="F274" s="5">
        <v>7045965.8200000003</v>
      </c>
      <c r="G274" s="5">
        <v>14924528.130000001</v>
      </c>
      <c r="H274" s="5">
        <v>12780138.449999999</v>
      </c>
      <c r="I274" s="51">
        <v>12569364.75</v>
      </c>
      <c r="J274" s="51">
        <v>13220098.670000006</v>
      </c>
      <c r="K274" s="51">
        <v>13850638.789999999</v>
      </c>
      <c r="L274" s="51"/>
      <c r="M274" s="51"/>
      <c r="N274" s="5">
        <f t="shared" si="4"/>
        <v>129009666.64000002</v>
      </c>
      <c r="P274" s="5"/>
    </row>
    <row r="275" spans="1:16" s="18" customFormat="1" x14ac:dyDescent="0.2">
      <c r="B275" s="5"/>
      <c r="C275" s="51"/>
      <c r="D275" s="5"/>
      <c r="E275" s="5"/>
      <c r="F275" s="5"/>
      <c r="G275" s="5"/>
      <c r="H275" s="5"/>
      <c r="I275" s="51"/>
      <c r="J275" s="51"/>
      <c r="K275" s="51"/>
      <c r="L275" s="51"/>
      <c r="M275" s="51"/>
      <c r="N275" s="5"/>
      <c r="P275" s="5"/>
    </row>
    <row r="276" spans="1:16" s="18" customFormat="1" x14ac:dyDescent="0.2">
      <c r="A276" s="18" t="s">
        <v>227</v>
      </c>
      <c r="B276" s="5">
        <v>8310099</v>
      </c>
      <c r="C276" s="51">
        <v>8497885.2200000007</v>
      </c>
      <c r="D276" s="5">
        <v>8397748.5099999998</v>
      </c>
      <c r="E276" s="5">
        <v>7926959.6100000003</v>
      </c>
      <c r="F276" s="5">
        <v>4272741.12</v>
      </c>
      <c r="G276" s="5">
        <v>9050376.7300000004</v>
      </c>
      <c r="H276" s="5">
        <v>7749998.2999999998</v>
      </c>
      <c r="I276" s="51">
        <v>7622183.1100000003</v>
      </c>
      <c r="J276" s="51">
        <v>8016794.3899999997</v>
      </c>
      <c r="K276" s="51">
        <v>8399159.9600000009</v>
      </c>
      <c r="L276" s="51"/>
      <c r="M276" s="51"/>
      <c r="N276" s="5">
        <f t="shared" si="4"/>
        <v>78243945.949999988</v>
      </c>
      <c r="P276" s="5"/>
    </row>
    <row r="277" spans="1:16" s="18" customFormat="1" x14ac:dyDescent="0.2">
      <c r="A277" s="18" t="s">
        <v>228</v>
      </c>
      <c r="B277" s="5">
        <v>3345802.45</v>
      </c>
      <c r="C277" s="51">
        <v>3420177.74</v>
      </c>
      <c r="D277" s="5">
        <v>3380544.84</v>
      </c>
      <c r="E277" s="5">
        <v>3191543.31</v>
      </c>
      <c r="F277" s="5">
        <v>1720286.09</v>
      </c>
      <c r="G277" s="5">
        <v>3643852.22</v>
      </c>
      <c r="H277" s="5">
        <v>3120295.36</v>
      </c>
      <c r="I277" s="51">
        <v>3068834.56</v>
      </c>
      <c r="J277" s="51">
        <v>3227712.49</v>
      </c>
      <c r="K277" s="51">
        <v>3381660.08</v>
      </c>
      <c r="L277" s="51"/>
      <c r="M277" s="51"/>
      <c r="N277" s="5">
        <f t="shared" si="4"/>
        <v>31500709.140000001</v>
      </c>
      <c r="P277" s="5"/>
    </row>
    <row r="278" spans="1:16" s="18" customFormat="1" x14ac:dyDescent="0.2">
      <c r="B278" s="5"/>
      <c r="C278" s="51"/>
      <c r="D278" s="5"/>
      <c r="E278" s="5"/>
      <c r="F278" s="5"/>
      <c r="G278" s="5"/>
      <c r="H278" s="5"/>
      <c r="I278" s="51"/>
      <c r="J278" s="51"/>
      <c r="K278" s="51"/>
      <c r="L278" s="51"/>
      <c r="M278" s="51"/>
      <c r="N278" s="5"/>
      <c r="P278" s="5"/>
    </row>
    <row r="279" spans="1:16" s="18" customFormat="1" x14ac:dyDescent="0.2">
      <c r="A279" s="17" t="s">
        <v>58</v>
      </c>
      <c r="B279" s="5"/>
      <c r="C279" s="51"/>
      <c r="D279" s="5"/>
      <c r="E279" s="5"/>
      <c r="F279" s="5"/>
      <c r="G279" s="5"/>
      <c r="H279" s="5"/>
      <c r="I279" s="51"/>
      <c r="J279" s="51"/>
      <c r="K279" s="51"/>
      <c r="L279" s="51"/>
      <c r="M279" s="51"/>
      <c r="N279" s="5"/>
      <c r="P279" s="5"/>
    </row>
    <row r="280" spans="1:16" s="18" customFormat="1" x14ac:dyDescent="0.2">
      <c r="A280" s="18" t="s">
        <v>59</v>
      </c>
      <c r="B280" s="5">
        <v>24755.27</v>
      </c>
      <c r="C280" s="51">
        <v>25250.61</v>
      </c>
      <c r="D280" s="5">
        <v>24987.91</v>
      </c>
      <c r="E280" s="5">
        <v>23613.919999999998</v>
      </c>
      <c r="F280" s="5">
        <v>12728.23</v>
      </c>
      <c r="G280" s="5">
        <v>26960.51</v>
      </c>
      <c r="H280" s="5">
        <v>23086.77</v>
      </c>
      <c r="I280" s="51">
        <v>22706.01</v>
      </c>
      <c r="J280" s="51">
        <v>23881.54</v>
      </c>
      <c r="K280" s="51">
        <v>25020.58</v>
      </c>
      <c r="L280" s="51"/>
      <c r="M280" s="51"/>
      <c r="N280" s="5">
        <f t="shared" si="4"/>
        <v>232991.35000000003</v>
      </c>
      <c r="P280" s="5"/>
    </row>
    <row r="281" spans="1:16" s="18" customFormat="1" x14ac:dyDescent="0.2">
      <c r="A281" s="18" t="s">
        <v>229</v>
      </c>
      <c r="B281" s="5">
        <v>151912.87</v>
      </c>
      <c r="C281" s="51">
        <v>154546.01999999999</v>
      </c>
      <c r="D281" s="5">
        <v>153159.82999999999</v>
      </c>
      <c r="E281" s="5">
        <v>144908.89000000001</v>
      </c>
      <c r="F281" s="5">
        <v>78107.899999999994</v>
      </c>
      <c r="G281" s="5">
        <v>165445.53</v>
      </c>
      <c r="H281" s="5">
        <v>141673.94</v>
      </c>
      <c r="I281" s="51">
        <v>139337.42000000001</v>
      </c>
      <c r="J281" s="51">
        <v>146551.10999999999</v>
      </c>
      <c r="K281" s="51">
        <v>153540.95000000001</v>
      </c>
      <c r="L281" s="51"/>
      <c r="M281" s="51"/>
      <c r="N281" s="5">
        <f t="shared" ref="N281:N302" si="5">SUM(B281:M281)</f>
        <v>1429184.4599999997</v>
      </c>
      <c r="P281" s="5"/>
    </row>
    <row r="282" spans="1:16" s="18" customFormat="1" x14ac:dyDescent="0.2">
      <c r="A282" s="18" t="s">
        <v>230</v>
      </c>
      <c r="B282" s="5">
        <v>399581.15</v>
      </c>
      <c r="C282" s="51">
        <v>406551.5</v>
      </c>
      <c r="D282" s="5">
        <v>402880.74</v>
      </c>
      <c r="E282" s="5">
        <v>381158.35</v>
      </c>
      <c r="F282" s="5">
        <v>205449.64</v>
      </c>
      <c r="G282" s="5">
        <v>435176.52</v>
      </c>
      <c r="H282" s="5">
        <v>372649.38</v>
      </c>
      <c r="I282" s="51">
        <v>366503.54</v>
      </c>
      <c r="J282" s="51">
        <v>385477.95</v>
      </c>
      <c r="K282" s="51">
        <v>403863.54</v>
      </c>
      <c r="L282" s="51"/>
      <c r="M282" s="51"/>
      <c r="N282" s="5">
        <f t="shared" si="5"/>
        <v>3759292.3100000005</v>
      </c>
      <c r="P282" s="5"/>
    </row>
    <row r="283" spans="1:16" s="18" customFormat="1" x14ac:dyDescent="0.2">
      <c r="A283" s="18" t="s">
        <v>231</v>
      </c>
      <c r="B283" s="5">
        <v>41841.379999999997</v>
      </c>
      <c r="C283" s="51">
        <v>42666.49</v>
      </c>
      <c r="D283" s="5">
        <v>42229.2</v>
      </c>
      <c r="E283" s="5">
        <v>39912.28</v>
      </c>
      <c r="F283" s="5">
        <v>21513.27</v>
      </c>
      <c r="G283" s="5">
        <v>45568.69</v>
      </c>
      <c r="H283" s="5">
        <v>39021.279999999999</v>
      </c>
      <c r="I283" s="51">
        <v>38377.72</v>
      </c>
      <c r="J283" s="51">
        <v>40364.589999999997</v>
      </c>
      <c r="K283" s="51">
        <v>42289.81</v>
      </c>
      <c r="L283" s="51"/>
      <c r="M283" s="51"/>
      <c r="N283" s="5">
        <f t="shared" si="5"/>
        <v>393784.7099999999</v>
      </c>
      <c r="P283" s="5"/>
    </row>
    <row r="284" spans="1:16" s="18" customFormat="1" x14ac:dyDescent="0.2">
      <c r="A284" s="18" t="s">
        <v>60</v>
      </c>
      <c r="B284" s="5">
        <v>0</v>
      </c>
      <c r="C284" s="51">
        <v>0</v>
      </c>
      <c r="D284" s="5">
        <v>0</v>
      </c>
      <c r="E284" s="5">
        <v>0</v>
      </c>
      <c r="F284" s="5">
        <v>0</v>
      </c>
      <c r="G284" s="5">
        <v>0</v>
      </c>
      <c r="H284" s="11">
        <v>0</v>
      </c>
      <c r="I284" s="51">
        <v>0</v>
      </c>
      <c r="J284" s="51">
        <v>0</v>
      </c>
      <c r="K284" s="51">
        <v>0</v>
      </c>
      <c r="L284" s="51"/>
      <c r="M284" s="51"/>
      <c r="N284" s="5">
        <f t="shared" si="5"/>
        <v>0</v>
      </c>
      <c r="P284" s="5"/>
    </row>
    <row r="285" spans="1:16" s="18" customFormat="1" x14ac:dyDescent="0.2">
      <c r="A285" s="18" t="s">
        <v>232</v>
      </c>
      <c r="B285" s="5">
        <v>988973.43</v>
      </c>
      <c r="C285" s="51">
        <v>1007635.72</v>
      </c>
      <c r="D285" s="5">
        <v>997766.72</v>
      </c>
      <c r="E285" s="5">
        <v>943376.54</v>
      </c>
      <c r="F285" s="5">
        <v>508493.03</v>
      </c>
      <c r="G285" s="5">
        <v>1077072.8600000001</v>
      </c>
      <c r="H285" s="5">
        <v>922316.62</v>
      </c>
      <c r="I285" s="51">
        <v>907105.51</v>
      </c>
      <c r="J285" s="51">
        <v>954067.65</v>
      </c>
      <c r="K285" s="51">
        <v>999572.45</v>
      </c>
      <c r="L285" s="51"/>
      <c r="M285" s="51"/>
      <c r="N285" s="5">
        <f t="shared" si="5"/>
        <v>9306380.5300000012</v>
      </c>
      <c r="P285" s="5"/>
    </row>
    <row r="286" spans="1:16" s="18" customFormat="1" x14ac:dyDescent="0.2">
      <c r="B286" s="5"/>
      <c r="C286" s="51"/>
      <c r="D286" s="5"/>
      <c r="E286" s="5"/>
      <c r="F286" s="5"/>
      <c r="G286" s="5"/>
      <c r="H286" s="5"/>
      <c r="I286" s="51"/>
      <c r="J286" s="51"/>
      <c r="K286" s="51"/>
      <c r="L286" s="51"/>
      <c r="M286" s="51"/>
      <c r="N286" s="5"/>
      <c r="P286" s="5"/>
    </row>
    <row r="287" spans="1:16" s="18" customFormat="1" x14ac:dyDescent="0.2">
      <c r="A287" s="52" t="s">
        <v>233</v>
      </c>
      <c r="B287" s="11">
        <v>26983058.120000001</v>
      </c>
      <c r="C287" s="53">
        <v>27571631.289999999</v>
      </c>
      <c r="D287" s="11">
        <v>27258241.989999995</v>
      </c>
      <c r="E287" s="11">
        <v>25739749.250000004</v>
      </c>
      <c r="F287" s="11">
        <v>13881604.880000001</v>
      </c>
      <c r="G287" s="11">
        <v>29385300.970000003</v>
      </c>
      <c r="H287" s="11">
        <v>25165499.879999999</v>
      </c>
      <c r="I287" s="53">
        <v>24750732.400000002</v>
      </c>
      <c r="J287" s="53">
        <v>26031268.170000002</v>
      </c>
      <c r="K287" s="53">
        <v>27272065.939999994</v>
      </c>
      <c r="L287" s="53"/>
      <c r="M287" s="53"/>
      <c r="N287" s="11">
        <f t="shared" si="5"/>
        <v>254039152.88999999</v>
      </c>
    </row>
    <row r="288" spans="1:16" s="18" customFormat="1" x14ac:dyDescent="0.2">
      <c r="B288" s="5"/>
      <c r="C288" s="51"/>
      <c r="D288" s="5"/>
      <c r="E288" s="5"/>
      <c r="F288" s="5"/>
      <c r="G288" s="5"/>
      <c r="H288" s="5"/>
      <c r="I288" s="51"/>
      <c r="J288" s="51"/>
      <c r="K288" s="51"/>
      <c r="L288" s="51"/>
      <c r="M288" s="51"/>
      <c r="N288" s="5"/>
    </row>
    <row r="289" spans="1:15" s="18" customFormat="1" x14ac:dyDescent="0.2">
      <c r="A289" s="17" t="s">
        <v>234</v>
      </c>
      <c r="B289" s="5"/>
      <c r="C289" s="51"/>
      <c r="D289" s="5"/>
      <c r="E289" s="5"/>
      <c r="F289" s="5"/>
      <c r="G289" s="5"/>
      <c r="H289" s="5"/>
      <c r="I289" s="51"/>
      <c r="J289" s="51"/>
      <c r="K289" s="51"/>
      <c r="L289" s="51"/>
      <c r="M289" s="51"/>
      <c r="N289" s="5"/>
    </row>
    <row r="290" spans="1:15" s="18" customFormat="1" x14ac:dyDescent="0.2">
      <c r="A290" s="17" t="s">
        <v>63</v>
      </c>
      <c r="B290" s="5"/>
      <c r="C290" s="51"/>
      <c r="D290" s="5"/>
      <c r="E290" s="5"/>
      <c r="F290" s="5"/>
      <c r="G290" s="5"/>
      <c r="H290" s="5"/>
      <c r="I290" s="51"/>
      <c r="J290" s="51"/>
      <c r="K290" s="51"/>
      <c r="L290" s="51"/>
      <c r="M290" s="51"/>
      <c r="N290" s="5"/>
    </row>
    <row r="291" spans="1:15" s="18" customFormat="1" x14ac:dyDescent="0.2">
      <c r="A291" s="18" t="s">
        <v>235</v>
      </c>
      <c r="B291" s="5">
        <v>875544.43</v>
      </c>
      <c r="C291" s="51">
        <v>464171.76</v>
      </c>
      <c r="D291" s="5">
        <v>534897.30000000005</v>
      </c>
      <c r="E291" s="5">
        <v>599668.76</v>
      </c>
      <c r="F291" s="5">
        <v>231718.53999999992</v>
      </c>
      <c r="G291" s="5">
        <v>454365.29</v>
      </c>
      <c r="H291" s="5">
        <v>354317.17</v>
      </c>
      <c r="I291" s="51">
        <v>372189.67</v>
      </c>
      <c r="J291" s="51">
        <v>452059.14</v>
      </c>
      <c r="K291" s="51">
        <v>508480.06</v>
      </c>
      <c r="L291" s="51"/>
      <c r="M291" s="51"/>
      <c r="N291" s="5">
        <f t="shared" si="5"/>
        <v>4847412.1199999992</v>
      </c>
      <c r="O291" s="5"/>
    </row>
    <row r="292" spans="1:15" s="18" customFormat="1" x14ac:dyDescent="0.2">
      <c r="B292" s="5"/>
      <c r="C292" s="51"/>
      <c r="D292" s="5"/>
      <c r="E292" s="5"/>
      <c r="F292" s="5"/>
      <c r="G292" s="5"/>
      <c r="H292" s="5"/>
      <c r="I292" s="51"/>
      <c r="J292" s="51"/>
      <c r="K292" s="51"/>
      <c r="L292" s="51"/>
      <c r="M292" s="51"/>
      <c r="N292" s="5"/>
    </row>
    <row r="293" spans="1:15" s="18" customFormat="1" x14ac:dyDescent="0.2">
      <c r="A293" s="18" t="s">
        <v>236</v>
      </c>
      <c r="B293" s="5">
        <v>368878</v>
      </c>
      <c r="C293" s="51">
        <v>194739.92</v>
      </c>
      <c r="D293" s="5">
        <v>224678.74</v>
      </c>
      <c r="E293" s="5">
        <v>252097.12</v>
      </c>
      <c r="F293" s="5">
        <v>96891.51</v>
      </c>
      <c r="G293" s="5">
        <v>190037.44</v>
      </c>
      <c r="H293" s="5">
        <v>148237.4</v>
      </c>
      <c r="I293" s="51">
        <v>155803</v>
      </c>
      <c r="J293" s="51">
        <v>189612.54</v>
      </c>
      <c r="K293" s="51">
        <v>213496.06</v>
      </c>
      <c r="L293" s="51"/>
      <c r="M293" s="51"/>
      <c r="N293" s="5">
        <f t="shared" si="5"/>
        <v>2034471.73</v>
      </c>
    </row>
    <row r="294" spans="1:15" s="18" customFormat="1" x14ac:dyDescent="0.2">
      <c r="B294" s="5"/>
      <c r="C294" s="51"/>
      <c r="D294" s="5"/>
      <c r="E294" s="5"/>
      <c r="F294" s="5"/>
      <c r="G294" s="5"/>
      <c r="H294" s="5"/>
      <c r="I294" s="51"/>
      <c r="J294" s="51"/>
      <c r="K294" s="51"/>
      <c r="L294" s="51"/>
      <c r="M294" s="51"/>
      <c r="N294" s="5"/>
    </row>
    <row r="295" spans="1:15" s="18" customFormat="1" x14ac:dyDescent="0.2">
      <c r="A295" s="18" t="s">
        <v>237</v>
      </c>
      <c r="B295" s="5">
        <v>5334.87</v>
      </c>
      <c r="C295" s="51">
        <v>2618.27</v>
      </c>
      <c r="D295" s="5">
        <v>3085.33</v>
      </c>
      <c r="E295" s="5">
        <v>3513.06</v>
      </c>
      <c r="F295" s="5">
        <v>1224.1500000000001</v>
      </c>
      <c r="G295" s="5">
        <v>2412.58</v>
      </c>
      <c r="H295" s="5">
        <v>1892.82</v>
      </c>
      <c r="I295" s="51">
        <v>2010.85</v>
      </c>
      <c r="J295" s="51">
        <v>2538.29</v>
      </c>
      <c r="K295" s="51">
        <v>2910.87</v>
      </c>
      <c r="L295" s="51"/>
      <c r="M295" s="51"/>
      <c r="N295" s="5">
        <f t="shared" si="5"/>
        <v>27541.089999999997</v>
      </c>
    </row>
    <row r="296" spans="1:15" s="18" customFormat="1" x14ac:dyDescent="0.2">
      <c r="A296" s="18" t="s">
        <v>238</v>
      </c>
      <c r="B296" s="5">
        <v>27420.06</v>
      </c>
      <c r="C296" s="51">
        <v>14461.93</v>
      </c>
      <c r="D296" s="5">
        <v>16689.759999999998</v>
      </c>
      <c r="E296" s="5">
        <v>18730.04</v>
      </c>
      <c r="F296" s="5">
        <v>7189.96</v>
      </c>
      <c r="G296" s="5">
        <v>14102.78</v>
      </c>
      <c r="H296" s="5">
        <v>11001.53</v>
      </c>
      <c r="I296" s="51">
        <v>11564.51</v>
      </c>
      <c r="J296" s="51">
        <v>14080.38</v>
      </c>
      <c r="K296" s="51">
        <v>15857.62</v>
      </c>
      <c r="L296" s="51"/>
      <c r="M296" s="51"/>
      <c r="N296" s="5">
        <f t="shared" si="5"/>
        <v>151098.57</v>
      </c>
    </row>
    <row r="297" spans="1:15" s="18" customFormat="1" x14ac:dyDescent="0.2">
      <c r="A297" s="18" t="s">
        <v>239</v>
      </c>
      <c r="B297" s="5">
        <v>13800.92</v>
      </c>
      <c r="C297" s="51">
        <v>7134.54</v>
      </c>
      <c r="D297" s="5">
        <v>8280.66</v>
      </c>
      <c r="E297" s="5">
        <v>9330.2900000000009</v>
      </c>
      <c r="F297" s="5">
        <v>3489.75</v>
      </c>
      <c r="G297" s="5">
        <v>6853.45</v>
      </c>
      <c r="H297" s="5">
        <v>5354.32</v>
      </c>
      <c r="I297" s="51">
        <v>5643.95</v>
      </c>
      <c r="J297" s="51">
        <v>6938.25</v>
      </c>
      <c r="K297" s="51">
        <v>7852.56</v>
      </c>
      <c r="L297" s="51"/>
      <c r="M297" s="51"/>
      <c r="N297" s="5">
        <f t="shared" si="5"/>
        <v>74678.69</v>
      </c>
    </row>
    <row r="298" spans="1:15" s="18" customFormat="1" x14ac:dyDescent="0.2">
      <c r="B298" s="5"/>
      <c r="C298" s="51"/>
      <c r="D298" s="5"/>
      <c r="E298" s="5"/>
      <c r="F298" s="5"/>
      <c r="G298" s="5"/>
      <c r="H298" s="5"/>
      <c r="I298" s="51"/>
      <c r="J298" s="51"/>
      <c r="K298" s="51"/>
      <c r="L298" s="51"/>
      <c r="M298" s="51"/>
      <c r="N298" s="5"/>
    </row>
    <row r="299" spans="1:15" s="18" customFormat="1" x14ac:dyDescent="0.2">
      <c r="A299" s="17" t="s">
        <v>58</v>
      </c>
      <c r="B299" s="5"/>
      <c r="C299" s="51"/>
      <c r="D299" s="5"/>
      <c r="E299" s="5"/>
      <c r="F299" s="5"/>
      <c r="G299" s="5"/>
      <c r="H299" s="11"/>
      <c r="I299" s="51"/>
      <c r="J299" s="51"/>
      <c r="K299" s="51"/>
      <c r="L299" s="51"/>
      <c r="M299" s="51"/>
      <c r="N299" s="5"/>
    </row>
    <row r="300" spans="1:15" s="18" customFormat="1" x14ac:dyDescent="0.2">
      <c r="A300" s="18" t="s">
        <v>240</v>
      </c>
      <c r="B300" s="5">
        <v>103940.87</v>
      </c>
      <c r="C300" s="51">
        <v>54877.85</v>
      </c>
      <c r="D300" s="5">
        <v>63313.04</v>
      </c>
      <c r="E300" s="5">
        <v>71038.11</v>
      </c>
      <c r="F300" s="5">
        <v>27306.02</v>
      </c>
      <c r="G300" s="5">
        <v>53556.18</v>
      </c>
      <c r="H300" s="44">
        <v>41775.86</v>
      </c>
      <c r="I300" s="51">
        <v>43907.45</v>
      </c>
      <c r="J300" s="51">
        <v>53433.22</v>
      </c>
      <c r="K300" s="51">
        <v>60162.35</v>
      </c>
      <c r="L300" s="51"/>
      <c r="M300" s="51"/>
      <c r="N300" s="5">
        <f t="shared" si="5"/>
        <v>573310.94999999995</v>
      </c>
    </row>
    <row r="301" spans="1:15" s="18" customFormat="1" x14ac:dyDescent="0.2">
      <c r="B301" s="5"/>
      <c r="C301" s="51"/>
      <c r="D301" s="5"/>
      <c r="E301" s="5"/>
      <c r="F301" s="5"/>
      <c r="G301" s="5"/>
      <c r="H301" s="5"/>
      <c r="I301" s="51"/>
      <c r="J301" s="51"/>
      <c r="K301" s="51"/>
      <c r="L301" s="51"/>
      <c r="M301" s="51"/>
      <c r="N301" s="5"/>
    </row>
    <row r="302" spans="1:15" s="18" customFormat="1" x14ac:dyDescent="0.2">
      <c r="A302" s="52" t="s">
        <v>241</v>
      </c>
      <c r="B302" s="11">
        <v>1394919.1500000004</v>
      </c>
      <c r="C302" s="53">
        <v>738004.27000000014</v>
      </c>
      <c r="D302" s="11">
        <v>850944.83000000007</v>
      </c>
      <c r="E302" s="11">
        <v>954377.38000000012</v>
      </c>
      <c r="F302" s="11">
        <v>367819.93</v>
      </c>
      <c r="G302" s="11">
        <v>721327.72</v>
      </c>
      <c r="H302" s="11">
        <v>562579.1</v>
      </c>
      <c r="I302" s="53">
        <v>591119.42999999982</v>
      </c>
      <c r="J302" s="53">
        <v>718661.82000000007</v>
      </c>
      <c r="K302" s="53">
        <v>808759.52</v>
      </c>
      <c r="L302" s="53"/>
      <c r="M302" s="53"/>
      <c r="N302" s="11">
        <f t="shared" si="5"/>
        <v>7708513.1500000004</v>
      </c>
    </row>
    <row r="303" spans="1:15" s="18" customFormat="1" x14ac:dyDescent="0.2">
      <c r="C303" s="48"/>
      <c r="D303" s="5"/>
      <c r="E303" s="5"/>
      <c r="L303" s="48"/>
      <c r="M303" s="48"/>
      <c r="N303" s="5"/>
    </row>
    <row r="304" spans="1:15" s="18" customFormat="1" x14ac:dyDescent="0.2">
      <c r="C304" s="48"/>
      <c r="D304" s="5"/>
      <c r="E304" s="5"/>
      <c r="F304" s="5"/>
      <c r="I304" s="5"/>
      <c r="K304" s="48"/>
      <c r="L304" s="48"/>
      <c r="M304" s="48"/>
      <c r="N304" s="5"/>
    </row>
    <row r="305" spans="3:15" s="18" customFormat="1" x14ac:dyDescent="0.2">
      <c r="C305" s="48"/>
      <c r="D305" s="5"/>
      <c r="E305" s="5"/>
      <c r="F305" s="5"/>
      <c r="I305" s="5"/>
      <c r="J305" s="5"/>
      <c r="K305" s="48"/>
      <c r="L305" s="48"/>
      <c r="M305" s="48"/>
      <c r="N305" s="11"/>
      <c r="O305" s="5"/>
    </row>
    <row r="306" spans="3:15" s="18" customFormat="1" x14ac:dyDescent="0.2">
      <c r="C306" s="48"/>
      <c r="I306" s="5"/>
      <c r="K306" s="48"/>
      <c r="L306" s="48"/>
      <c r="M306" s="48"/>
      <c r="N306" s="5"/>
    </row>
    <row r="307" spans="3:15" s="18" customFormat="1" ht="12.75" thickBot="1" x14ac:dyDescent="0.25">
      <c r="C307" s="48"/>
      <c r="I307" s="5"/>
      <c r="K307" s="48"/>
      <c r="L307" s="48"/>
      <c r="M307" s="48"/>
      <c r="N307" s="5"/>
    </row>
    <row r="308" spans="3:15" s="18" customFormat="1" ht="12.75" thickBot="1" x14ac:dyDescent="0.25">
      <c r="C308" s="48"/>
      <c r="I308" s="5"/>
      <c r="K308" s="48"/>
      <c r="L308" s="48"/>
      <c r="M308" s="48"/>
      <c r="N308" s="57">
        <f>SUM(N5:N306)/2</f>
        <v>1749863537.4699996</v>
      </c>
    </row>
    <row r="309" spans="3:15" s="18" customFormat="1" x14ac:dyDescent="0.2">
      <c r="C309" s="48"/>
      <c r="I309" s="5"/>
      <c r="K309" s="48"/>
      <c r="L309" s="48"/>
      <c r="M309" s="48"/>
      <c r="N309" s="5"/>
    </row>
    <row r="310" spans="3:15" s="18" customFormat="1" x14ac:dyDescent="0.2">
      <c r="C310" s="48"/>
      <c r="I310" s="5"/>
      <c r="K310" s="48"/>
      <c r="L310" s="48"/>
      <c r="M310" s="48"/>
      <c r="N310" s="5"/>
    </row>
    <row r="311" spans="3:15" s="18" customFormat="1" x14ac:dyDescent="0.2">
      <c r="C311" s="48"/>
      <c r="I311" s="5"/>
      <c r="K311" s="48"/>
      <c r="L311" s="48"/>
      <c r="M311" s="48"/>
      <c r="N311" s="5"/>
    </row>
    <row r="312" spans="3:15" s="18" customFormat="1" x14ac:dyDescent="0.2">
      <c r="C312" s="48"/>
      <c r="I312" s="5"/>
      <c r="K312" s="48"/>
      <c r="L312" s="48"/>
      <c r="M312" s="48"/>
      <c r="N312" s="5"/>
    </row>
  </sheetData>
  <pageMargins left="0.25" right="0" top="1" bottom="0" header="0.5" footer="0.5"/>
  <pageSetup paperSize="5" scale="83" orientation="landscape" r:id="rId1"/>
  <headerFooter alignWithMargins="0">
    <oddHeader>&amp;C&amp;"Arial,Bold"&amp;9NEVADA DEPARTMENT OF TAXATION
CONSOLIDATED TAX DISTRIBUTION
FISCAL YEAR 2024-25</oddHeader>
  </headerFooter>
  <rowBreaks count="7" manualBreakCount="7">
    <brk id="23" max="16383" man="1"/>
    <brk id="58" max="16383" man="1"/>
    <brk id="94" max="16383" man="1"/>
    <brk id="138" max="16383" man="1"/>
    <brk id="173" max="16383" man="1"/>
    <brk id="214" max="16383" man="1"/>
    <brk id="2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C290-5A0F-4FEF-9186-EB4764EDB74F}">
  <sheetPr codeName="Sheet39">
    <pageSetUpPr fitToPage="1"/>
  </sheetPr>
  <dimension ref="A1:N43"/>
  <sheetViews>
    <sheetView zoomScaleNormal="100" workbookViewId="0">
      <selection sqref="A1:XFD1048576"/>
    </sheetView>
  </sheetViews>
  <sheetFormatPr defaultRowHeight="12" x14ac:dyDescent="0.2"/>
  <cols>
    <col min="1" max="1" width="42.42578125" style="18" customWidth="1"/>
    <col min="2" max="7" width="16.140625" style="18" bestFit="1" customWidth="1"/>
    <col min="8" max="8" width="16.5703125" style="18" customWidth="1"/>
    <col min="9" max="12" width="16.140625" style="18" bestFit="1" customWidth="1"/>
    <col min="13" max="13" width="14.28515625" style="18" bestFit="1" customWidth="1"/>
    <col min="14" max="14" width="17.85546875" style="18" bestFit="1" customWidth="1"/>
    <col min="15" max="256" width="9.140625" style="18"/>
    <col min="257" max="257" width="42.42578125" style="18" customWidth="1"/>
    <col min="258" max="259" width="15" style="18" bestFit="1" customWidth="1"/>
    <col min="260" max="269" width="14" style="18" bestFit="1" customWidth="1"/>
    <col min="270" max="270" width="15" style="18" bestFit="1" customWidth="1"/>
    <col min="271" max="512" width="9.140625" style="18"/>
    <col min="513" max="513" width="42.42578125" style="18" customWidth="1"/>
    <col min="514" max="515" width="15" style="18" bestFit="1" customWidth="1"/>
    <col min="516" max="525" width="14" style="18" bestFit="1" customWidth="1"/>
    <col min="526" max="526" width="15" style="18" bestFit="1" customWidth="1"/>
    <col min="527" max="768" width="9.140625" style="18"/>
    <col min="769" max="769" width="42.42578125" style="18" customWidth="1"/>
    <col min="770" max="771" width="15" style="18" bestFit="1" customWidth="1"/>
    <col min="772" max="781" width="14" style="18" bestFit="1" customWidth="1"/>
    <col min="782" max="782" width="15" style="18" bestFit="1" customWidth="1"/>
    <col min="783" max="1024" width="9.140625" style="18"/>
    <col min="1025" max="1025" width="42.42578125" style="18" customWidth="1"/>
    <col min="1026" max="1027" width="15" style="18" bestFit="1" customWidth="1"/>
    <col min="1028" max="1037" width="14" style="18" bestFit="1" customWidth="1"/>
    <col min="1038" max="1038" width="15" style="18" bestFit="1" customWidth="1"/>
    <col min="1039" max="1280" width="9.140625" style="18"/>
    <col min="1281" max="1281" width="42.42578125" style="18" customWidth="1"/>
    <col min="1282" max="1283" width="15" style="18" bestFit="1" customWidth="1"/>
    <col min="1284" max="1293" width="14" style="18" bestFit="1" customWidth="1"/>
    <col min="1294" max="1294" width="15" style="18" bestFit="1" customWidth="1"/>
    <col min="1295" max="1536" width="9.140625" style="18"/>
    <col min="1537" max="1537" width="42.42578125" style="18" customWidth="1"/>
    <col min="1538" max="1539" width="15" style="18" bestFit="1" customWidth="1"/>
    <col min="1540" max="1549" width="14" style="18" bestFit="1" customWidth="1"/>
    <col min="1550" max="1550" width="15" style="18" bestFit="1" customWidth="1"/>
    <col min="1551" max="1792" width="9.140625" style="18"/>
    <col min="1793" max="1793" width="42.42578125" style="18" customWidth="1"/>
    <col min="1794" max="1795" width="15" style="18" bestFit="1" customWidth="1"/>
    <col min="1796" max="1805" width="14" style="18" bestFit="1" customWidth="1"/>
    <col min="1806" max="1806" width="15" style="18" bestFit="1" customWidth="1"/>
    <col min="1807" max="2048" width="9.140625" style="18"/>
    <col min="2049" max="2049" width="42.42578125" style="18" customWidth="1"/>
    <col min="2050" max="2051" width="15" style="18" bestFit="1" customWidth="1"/>
    <col min="2052" max="2061" width="14" style="18" bestFit="1" customWidth="1"/>
    <col min="2062" max="2062" width="15" style="18" bestFit="1" customWidth="1"/>
    <col min="2063" max="2304" width="9.140625" style="18"/>
    <col min="2305" max="2305" width="42.42578125" style="18" customWidth="1"/>
    <col min="2306" max="2307" width="15" style="18" bestFit="1" customWidth="1"/>
    <col min="2308" max="2317" width="14" style="18" bestFit="1" customWidth="1"/>
    <col min="2318" max="2318" width="15" style="18" bestFit="1" customWidth="1"/>
    <col min="2319" max="2560" width="9.140625" style="18"/>
    <col min="2561" max="2561" width="42.42578125" style="18" customWidth="1"/>
    <col min="2562" max="2563" width="15" style="18" bestFit="1" customWidth="1"/>
    <col min="2564" max="2573" width="14" style="18" bestFit="1" customWidth="1"/>
    <col min="2574" max="2574" width="15" style="18" bestFit="1" customWidth="1"/>
    <col min="2575" max="2816" width="9.140625" style="18"/>
    <col min="2817" max="2817" width="42.42578125" style="18" customWidth="1"/>
    <col min="2818" max="2819" width="15" style="18" bestFit="1" customWidth="1"/>
    <col min="2820" max="2829" width="14" style="18" bestFit="1" customWidth="1"/>
    <col min="2830" max="2830" width="15" style="18" bestFit="1" customWidth="1"/>
    <col min="2831" max="3072" width="9.140625" style="18"/>
    <col min="3073" max="3073" width="42.42578125" style="18" customWidth="1"/>
    <col min="3074" max="3075" width="15" style="18" bestFit="1" customWidth="1"/>
    <col min="3076" max="3085" width="14" style="18" bestFit="1" customWidth="1"/>
    <col min="3086" max="3086" width="15" style="18" bestFit="1" customWidth="1"/>
    <col min="3087" max="3328" width="9.140625" style="18"/>
    <col min="3329" max="3329" width="42.42578125" style="18" customWidth="1"/>
    <col min="3330" max="3331" width="15" style="18" bestFit="1" customWidth="1"/>
    <col min="3332" max="3341" width="14" style="18" bestFit="1" customWidth="1"/>
    <col min="3342" max="3342" width="15" style="18" bestFit="1" customWidth="1"/>
    <col min="3343" max="3584" width="9.140625" style="18"/>
    <col min="3585" max="3585" width="42.42578125" style="18" customWidth="1"/>
    <col min="3586" max="3587" width="15" style="18" bestFit="1" customWidth="1"/>
    <col min="3588" max="3597" width="14" style="18" bestFit="1" customWidth="1"/>
    <col min="3598" max="3598" width="15" style="18" bestFit="1" customWidth="1"/>
    <col min="3599" max="3840" width="9.140625" style="18"/>
    <col min="3841" max="3841" width="42.42578125" style="18" customWidth="1"/>
    <col min="3842" max="3843" width="15" style="18" bestFit="1" customWidth="1"/>
    <col min="3844" max="3853" width="14" style="18" bestFit="1" customWidth="1"/>
    <col min="3854" max="3854" width="15" style="18" bestFit="1" customWidth="1"/>
    <col min="3855" max="4096" width="9.140625" style="18"/>
    <col min="4097" max="4097" width="42.42578125" style="18" customWidth="1"/>
    <col min="4098" max="4099" width="15" style="18" bestFit="1" customWidth="1"/>
    <col min="4100" max="4109" width="14" style="18" bestFit="1" customWidth="1"/>
    <col min="4110" max="4110" width="15" style="18" bestFit="1" customWidth="1"/>
    <col min="4111" max="4352" width="9.140625" style="18"/>
    <col min="4353" max="4353" width="42.42578125" style="18" customWidth="1"/>
    <col min="4354" max="4355" width="15" style="18" bestFit="1" customWidth="1"/>
    <col min="4356" max="4365" width="14" style="18" bestFit="1" customWidth="1"/>
    <col min="4366" max="4366" width="15" style="18" bestFit="1" customWidth="1"/>
    <col min="4367" max="4608" width="9.140625" style="18"/>
    <col min="4609" max="4609" width="42.42578125" style="18" customWidth="1"/>
    <col min="4610" max="4611" width="15" style="18" bestFit="1" customWidth="1"/>
    <col min="4612" max="4621" width="14" style="18" bestFit="1" customWidth="1"/>
    <col min="4622" max="4622" width="15" style="18" bestFit="1" customWidth="1"/>
    <col min="4623" max="4864" width="9.140625" style="18"/>
    <col min="4865" max="4865" width="42.42578125" style="18" customWidth="1"/>
    <col min="4866" max="4867" width="15" style="18" bestFit="1" customWidth="1"/>
    <col min="4868" max="4877" width="14" style="18" bestFit="1" customWidth="1"/>
    <col min="4878" max="4878" width="15" style="18" bestFit="1" customWidth="1"/>
    <col min="4879" max="5120" width="9.140625" style="18"/>
    <col min="5121" max="5121" width="42.42578125" style="18" customWidth="1"/>
    <col min="5122" max="5123" width="15" style="18" bestFit="1" customWidth="1"/>
    <col min="5124" max="5133" width="14" style="18" bestFit="1" customWidth="1"/>
    <col min="5134" max="5134" width="15" style="18" bestFit="1" customWidth="1"/>
    <col min="5135" max="5376" width="9.140625" style="18"/>
    <col min="5377" max="5377" width="42.42578125" style="18" customWidth="1"/>
    <col min="5378" max="5379" width="15" style="18" bestFit="1" customWidth="1"/>
    <col min="5380" max="5389" width="14" style="18" bestFit="1" customWidth="1"/>
    <col min="5390" max="5390" width="15" style="18" bestFit="1" customWidth="1"/>
    <col min="5391" max="5632" width="9.140625" style="18"/>
    <col min="5633" max="5633" width="42.42578125" style="18" customWidth="1"/>
    <col min="5634" max="5635" width="15" style="18" bestFit="1" customWidth="1"/>
    <col min="5636" max="5645" width="14" style="18" bestFit="1" customWidth="1"/>
    <col min="5646" max="5646" width="15" style="18" bestFit="1" customWidth="1"/>
    <col min="5647" max="5888" width="9.140625" style="18"/>
    <col min="5889" max="5889" width="42.42578125" style="18" customWidth="1"/>
    <col min="5890" max="5891" width="15" style="18" bestFit="1" customWidth="1"/>
    <col min="5892" max="5901" width="14" style="18" bestFit="1" customWidth="1"/>
    <col min="5902" max="5902" width="15" style="18" bestFit="1" customWidth="1"/>
    <col min="5903" max="6144" width="9.140625" style="18"/>
    <col min="6145" max="6145" width="42.42578125" style="18" customWidth="1"/>
    <col min="6146" max="6147" width="15" style="18" bestFit="1" customWidth="1"/>
    <col min="6148" max="6157" width="14" style="18" bestFit="1" customWidth="1"/>
    <col min="6158" max="6158" width="15" style="18" bestFit="1" customWidth="1"/>
    <col min="6159" max="6400" width="9.140625" style="18"/>
    <col min="6401" max="6401" width="42.42578125" style="18" customWidth="1"/>
    <col min="6402" max="6403" width="15" style="18" bestFit="1" customWidth="1"/>
    <col min="6404" max="6413" width="14" style="18" bestFit="1" customWidth="1"/>
    <col min="6414" max="6414" width="15" style="18" bestFit="1" customWidth="1"/>
    <col min="6415" max="6656" width="9.140625" style="18"/>
    <col min="6657" max="6657" width="42.42578125" style="18" customWidth="1"/>
    <col min="6658" max="6659" width="15" style="18" bestFit="1" customWidth="1"/>
    <col min="6660" max="6669" width="14" style="18" bestFit="1" customWidth="1"/>
    <col min="6670" max="6670" width="15" style="18" bestFit="1" customWidth="1"/>
    <col min="6671" max="6912" width="9.140625" style="18"/>
    <col min="6913" max="6913" width="42.42578125" style="18" customWidth="1"/>
    <col min="6914" max="6915" width="15" style="18" bestFit="1" customWidth="1"/>
    <col min="6916" max="6925" width="14" style="18" bestFit="1" customWidth="1"/>
    <col min="6926" max="6926" width="15" style="18" bestFit="1" customWidth="1"/>
    <col min="6927" max="7168" width="9.140625" style="18"/>
    <col min="7169" max="7169" width="42.42578125" style="18" customWidth="1"/>
    <col min="7170" max="7171" width="15" style="18" bestFit="1" customWidth="1"/>
    <col min="7172" max="7181" width="14" style="18" bestFit="1" customWidth="1"/>
    <col min="7182" max="7182" width="15" style="18" bestFit="1" customWidth="1"/>
    <col min="7183" max="7424" width="9.140625" style="18"/>
    <col min="7425" max="7425" width="42.42578125" style="18" customWidth="1"/>
    <col min="7426" max="7427" width="15" style="18" bestFit="1" customWidth="1"/>
    <col min="7428" max="7437" width="14" style="18" bestFit="1" customWidth="1"/>
    <col min="7438" max="7438" width="15" style="18" bestFit="1" customWidth="1"/>
    <col min="7439" max="7680" width="9.140625" style="18"/>
    <col min="7681" max="7681" width="42.42578125" style="18" customWidth="1"/>
    <col min="7682" max="7683" width="15" style="18" bestFit="1" customWidth="1"/>
    <col min="7684" max="7693" width="14" style="18" bestFit="1" customWidth="1"/>
    <col min="7694" max="7694" width="15" style="18" bestFit="1" customWidth="1"/>
    <col min="7695" max="7936" width="9.140625" style="18"/>
    <col min="7937" max="7937" width="42.42578125" style="18" customWidth="1"/>
    <col min="7938" max="7939" width="15" style="18" bestFit="1" customWidth="1"/>
    <col min="7940" max="7949" width="14" style="18" bestFit="1" customWidth="1"/>
    <col min="7950" max="7950" width="15" style="18" bestFit="1" customWidth="1"/>
    <col min="7951" max="8192" width="9.140625" style="18"/>
    <col min="8193" max="8193" width="42.42578125" style="18" customWidth="1"/>
    <col min="8194" max="8195" width="15" style="18" bestFit="1" customWidth="1"/>
    <col min="8196" max="8205" width="14" style="18" bestFit="1" customWidth="1"/>
    <col min="8206" max="8206" width="15" style="18" bestFit="1" customWidth="1"/>
    <col min="8207" max="8448" width="9.140625" style="18"/>
    <col min="8449" max="8449" width="42.42578125" style="18" customWidth="1"/>
    <col min="8450" max="8451" width="15" style="18" bestFit="1" customWidth="1"/>
    <col min="8452" max="8461" width="14" style="18" bestFit="1" customWidth="1"/>
    <col min="8462" max="8462" width="15" style="18" bestFit="1" customWidth="1"/>
    <col min="8463" max="8704" width="9.140625" style="18"/>
    <col min="8705" max="8705" width="42.42578125" style="18" customWidth="1"/>
    <col min="8706" max="8707" width="15" style="18" bestFit="1" customWidth="1"/>
    <col min="8708" max="8717" width="14" style="18" bestFit="1" customWidth="1"/>
    <col min="8718" max="8718" width="15" style="18" bestFit="1" customWidth="1"/>
    <col min="8719" max="8960" width="9.140625" style="18"/>
    <col min="8961" max="8961" width="42.42578125" style="18" customWidth="1"/>
    <col min="8962" max="8963" width="15" style="18" bestFit="1" customWidth="1"/>
    <col min="8964" max="8973" width="14" style="18" bestFit="1" customWidth="1"/>
    <col min="8974" max="8974" width="15" style="18" bestFit="1" customWidth="1"/>
    <col min="8975" max="9216" width="9.140625" style="18"/>
    <col min="9217" max="9217" width="42.42578125" style="18" customWidth="1"/>
    <col min="9218" max="9219" width="15" style="18" bestFit="1" customWidth="1"/>
    <col min="9220" max="9229" width="14" style="18" bestFit="1" customWidth="1"/>
    <col min="9230" max="9230" width="15" style="18" bestFit="1" customWidth="1"/>
    <col min="9231" max="9472" width="9.140625" style="18"/>
    <col min="9473" max="9473" width="42.42578125" style="18" customWidth="1"/>
    <col min="9474" max="9475" width="15" style="18" bestFit="1" customWidth="1"/>
    <col min="9476" max="9485" width="14" style="18" bestFit="1" customWidth="1"/>
    <col min="9486" max="9486" width="15" style="18" bestFit="1" customWidth="1"/>
    <col min="9487" max="9728" width="9.140625" style="18"/>
    <col min="9729" max="9729" width="42.42578125" style="18" customWidth="1"/>
    <col min="9730" max="9731" width="15" style="18" bestFit="1" customWidth="1"/>
    <col min="9732" max="9741" width="14" style="18" bestFit="1" customWidth="1"/>
    <col min="9742" max="9742" width="15" style="18" bestFit="1" customWidth="1"/>
    <col min="9743" max="9984" width="9.140625" style="18"/>
    <col min="9985" max="9985" width="42.42578125" style="18" customWidth="1"/>
    <col min="9986" max="9987" width="15" style="18" bestFit="1" customWidth="1"/>
    <col min="9988" max="9997" width="14" style="18" bestFit="1" customWidth="1"/>
    <col min="9998" max="9998" width="15" style="18" bestFit="1" customWidth="1"/>
    <col min="9999" max="10240" width="9.140625" style="18"/>
    <col min="10241" max="10241" width="42.42578125" style="18" customWidth="1"/>
    <col min="10242" max="10243" width="15" style="18" bestFit="1" customWidth="1"/>
    <col min="10244" max="10253" width="14" style="18" bestFit="1" customWidth="1"/>
    <col min="10254" max="10254" width="15" style="18" bestFit="1" customWidth="1"/>
    <col min="10255" max="10496" width="9.140625" style="18"/>
    <col min="10497" max="10497" width="42.42578125" style="18" customWidth="1"/>
    <col min="10498" max="10499" width="15" style="18" bestFit="1" customWidth="1"/>
    <col min="10500" max="10509" width="14" style="18" bestFit="1" customWidth="1"/>
    <col min="10510" max="10510" width="15" style="18" bestFit="1" customWidth="1"/>
    <col min="10511" max="10752" width="9.140625" style="18"/>
    <col min="10753" max="10753" width="42.42578125" style="18" customWidth="1"/>
    <col min="10754" max="10755" width="15" style="18" bestFit="1" customWidth="1"/>
    <col min="10756" max="10765" width="14" style="18" bestFit="1" customWidth="1"/>
    <col min="10766" max="10766" width="15" style="18" bestFit="1" customWidth="1"/>
    <col min="10767" max="11008" width="9.140625" style="18"/>
    <col min="11009" max="11009" width="42.42578125" style="18" customWidth="1"/>
    <col min="11010" max="11011" width="15" style="18" bestFit="1" customWidth="1"/>
    <col min="11012" max="11021" width="14" style="18" bestFit="1" customWidth="1"/>
    <col min="11022" max="11022" width="15" style="18" bestFit="1" customWidth="1"/>
    <col min="11023" max="11264" width="9.140625" style="18"/>
    <col min="11265" max="11265" width="42.42578125" style="18" customWidth="1"/>
    <col min="11266" max="11267" width="15" style="18" bestFit="1" customWidth="1"/>
    <col min="11268" max="11277" width="14" style="18" bestFit="1" customWidth="1"/>
    <col min="11278" max="11278" width="15" style="18" bestFit="1" customWidth="1"/>
    <col min="11279" max="11520" width="9.140625" style="18"/>
    <col min="11521" max="11521" width="42.42578125" style="18" customWidth="1"/>
    <col min="11522" max="11523" width="15" style="18" bestFit="1" customWidth="1"/>
    <col min="11524" max="11533" width="14" style="18" bestFit="1" customWidth="1"/>
    <col min="11534" max="11534" width="15" style="18" bestFit="1" customWidth="1"/>
    <col min="11535" max="11776" width="9.140625" style="18"/>
    <col min="11777" max="11777" width="42.42578125" style="18" customWidth="1"/>
    <col min="11778" max="11779" width="15" style="18" bestFit="1" customWidth="1"/>
    <col min="11780" max="11789" width="14" style="18" bestFit="1" customWidth="1"/>
    <col min="11790" max="11790" width="15" style="18" bestFit="1" customWidth="1"/>
    <col min="11791" max="12032" width="9.140625" style="18"/>
    <col min="12033" max="12033" width="42.42578125" style="18" customWidth="1"/>
    <col min="12034" max="12035" width="15" style="18" bestFit="1" customWidth="1"/>
    <col min="12036" max="12045" width="14" style="18" bestFit="1" customWidth="1"/>
    <col min="12046" max="12046" width="15" style="18" bestFit="1" customWidth="1"/>
    <col min="12047" max="12288" width="9.140625" style="18"/>
    <col min="12289" max="12289" width="42.42578125" style="18" customWidth="1"/>
    <col min="12290" max="12291" width="15" style="18" bestFit="1" customWidth="1"/>
    <col min="12292" max="12301" width="14" style="18" bestFit="1" customWidth="1"/>
    <col min="12302" max="12302" width="15" style="18" bestFit="1" customWidth="1"/>
    <col min="12303" max="12544" width="9.140625" style="18"/>
    <col min="12545" max="12545" width="42.42578125" style="18" customWidth="1"/>
    <col min="12546" max="12547" width="15" style="18" bestFit="1" customWidth="1"/>
    <col min="12548" max="12557" width="14" style="18" bestFit="1" customWidth="1"/>
    <col min="12558" max="12558" width="15" style="18" bestFit="1" customWidth="1"/>
    <col min="12559" max="12800" width="9.140625" style="18"/>
    <col min="12801" max="12801" width="42.42578125" style="18" customWidth="1"/>
    <col min="12802" max="12803" width="15" style="18" bestFit="1" customWidth="1"/>
    <col min="12804" max="12813" width="14" style="18" bestFit="1" customWidth="1"/>
    <col min="12814" max="12814" width="15" style="18" bestFit="1" customWidth="1"/>
    <col min="12815" max="13056" width="9.140625" style="18"/>
    <col min="13057" max="13057" width="42.42578125" style="18" customWidth="1"/>
    <col min="13058" max="13059" width="15" style="18" bestFit="1" customWidth="1"/>
    <col min="13060" max="13069" width="14" style="18" bestFit="1" customWidth="1"/>
    <col min="13070" max="13070" width="15" style="18" bestFit="1" customWidth="1"/>
    <col min="13071" max="13312" width="9.140625" style="18"/>
    <col min="13313" max="13313" width="42.42578125" style="18" customWidth="1"/>
    <col min="13314" max="13315" width="15" style="18" bestFit="1" customWidth="1"/>
    <col min="13316" max="13325" width="14" style="18" bestFit="1" customWidth="1"/>
    <col min="13326" max="13326" width="15" style="18" bestFit="1" customWidth="1"/>
    <col min="13327" max="13568" width="9.140625" style="18"/>
    <col min="13569" max="13569" width="42.42578125" style="18" customWidth="1"/>
    <col min="13570" max="13571" width="15" style="18" bestFit="1" customWidth="1"/>
    <col min="13572" max="13581" width="14" style="18" bestFit="1" customWidth="1"/>
    <col min="13582" max="13582" width="15" style="18" bestFit="1" customWidth="1"/>
    <col min="13583" max="13824" width="9.140625" style="18"/>
    <col min="13825" max="13825" width="42.42578125" style="18" customWidth="1"/>
    <col min="13826" max="13827" width="15" style="18" bestFit="1" customWidth="1"/>
    <col min="13828" max="13837" width="14" style="18" bestFit="1" customWidth="1"/>
    <col min="13838" max="13838" width="15" style="18" bestFit="1" customWidth="1"/>
    <col min="13839" max="14080" width="9.140625" style="18"/>
    <col min="14081" max="14081" width="42.42578125" style="18" customWidth="1"/>
    <col min="14082" max="14083" width="15" style="18" bestFit="1" customWidth="1"/>
    <col min="14084" max="14093" width="14" style="18" bestFit="1" customWidth="1"/>
    <col min="14094" max="14094" width="15" style="18" bestFit="1" customWidth="1"/>
    <col min="14095" max="14336" width="9.140625" style="18"/>
    <col min="14337" max="14337" width="42.42578125" style="18" customWidth="1"/>
    <col min="14338" max="14339" width="15" style="18" bestFit="1" customWidth="1"/>
    <col min="14340" max="14349" width="14" style="18" bestFit="1" customWidth="1"/>
    <col min="14350" max="14350" width="15" style="18" bestFit="1" customWidth="1"/>
    <col min="14351" max="14592" width="9.140625" style="18"/>
    <col min="14593" max="14593" width="42.42578125" style="18" customWidth="1"/>
    <col min="14594" max="14595" width="15" style="18" bestFit="1" customWidth="1"/>
    <col min="14596" max="14605" width="14" style="18" bestFit="1" customWidth="1"/>
    <col min="14606" max="14606" width="15" style="18" bestFit="1" customWidth="1"/>
    <col min="14607" max="14848" width="9.140625" style="18"/>
    <col min="14849" max="14849" width="42.42578125" style="18" customWidth="1"/>
    <col min="14850" max="14851" width="15" style="18" bestFit="1" customWidth="1"/>
    <col min="14852" max="14861" width="14" style="18" bestFit="1" customWidth="1"/>
    <col min="14862" max="14862" width="15" style="18" bestFit="1" customWidth="1"/>
    <col min="14863" max="15104" width="9.140625" style="18"/>
    <col min="15105" max="15105" width="42.42578125" style="18" customWidth="1"/>
    <col min="15106" max="15107" width="15" style="18" bestFit="1" customWidth="1"/>
    <col min="15108" max="15117" width="14" style="18" bestFit="1" customWidth="1"/>
    <col min="15118" max="15118" width="15" style="18" bestFit="1" customWidth="1"/>
    <col min="15119" max="15360" width="9.140625" style="18"/>
    <col min="15361" max="15361" width="42.42578125" style="18" customWidth="1"/>
    <col min="15362" max="15363" width="15" style="18" bestFit="1" customWidth="1"/>
    <col min="15364" max="15373" width="14" style="18" bestFit="1" customWidth="1"/>
    <col min="15374" max="15374" width="15" style="18" bestFit="1" customWidth="1"/>
    <col min="15375" max="15616" width="9.140625" style="18"/>
    <col min="15617" max="15617" width="42.42578125" style="18" customWidth="1"/>
    <col min="15618" max="15619" width="15" style="18" bestFit="1" customWidth="1"/>
    <col min="15620" max="15629" width="14" style="18" bestFit="1" customWidth="1"/>
    <col min="15630" max="15630" width="15" style="18" bestFit="1" customWidth="1"/>
    <col min="15631" max="15872" width="9.140625" style="18"/>
    <col min="15873" max="15873" width="42.42578125" style="18" customWidth="1"/>
    <col min="15874" max="15875" width="15" style="18" bestFit="1" customWidth="1"/>
    <col min="15876" max="15885" width="14" style="18" bestFit="1" customWidth="1"/>
    <col min="15886" max="15886" width="15" style="18" bestFit="1" customWidth="1"/>
    <col min="15887" max="16128" width="9.140625" style="18"/>
    <col min="16129" max="16129" width="42.42578125" style="18" customWidth="1"/>
    <col min="16130" max="16131" width="15" style="18" bestFit="1" customWidth="1"/>
    <col min="16132" max="16141" width="14" style="18" bestFit="1" customWidth="1"/>
    <col min="16142" max="16142" width="15" style="18" bestFit="1" customWidth="1"/>
    <col min="16143" max="16384" width="9.140625" style="18"/>
  </cols>
  <sheetData>
    <row r="1" spans="1:14" s="1" customFormat="1" x14ac:dyDescent="0.2"/>
    <row r="2" spans="1:14" s="1" customFormat="1" x14ac:dyDescent="0.2"/>
    <row r="3" spans="1:14" s="1" customFormat="1" x14ac:dyDescent="0.2">
      <c r="A3" s="58" t="s">
        <v>263</v>
      </c>
    </row>
    <row r="4" spans="1:14" s="1" customFormat="1" x14ac:dyDescent="0.2"/>
    <row r="5" spans="1:14" s="1" customFormat="1" x14ac:dyDescent="0.2"/>
    <row r="6" spans="1:14" s="1" customFormat="1" x14ac:dyDescent="0.2">
      <c r="A6" s="59" t="s">
        <v>56</v>
      </c>
      <c r="B6" s="59" t="s">
        <v>27</v>
      </c>
      <c r="C6" s="59" t="s">
        <v>28</v>
      </c>
      <c r="D6" s="59" t="s">
        <v>29</v>
      </c>
      <c r="E6" s="59" t="s">
        <v>30</v>
      </c>
      <c r="F6" s="59" t="s">
        <v>31</v>
      </c>
      <c r="G6" s="59" t="s">
        <v>32</v>
      </c>
      <c r="H6" s="59" t="s">
        <v>33</v>
      </c>
      <c r="I6" s="59" t="s">
        <v>34</v>
      </c>
      <c r="J6" s="59" t="s">
        <v>35</v>
      </c>
      <c r="K6" s="59" t="s">
        <v>36</v>
      </c>
      <c r="L6" s="59" t="s">
        <v>37</v>
      </c>
      <c r="M6" s="59" t="s">
        <v>38</v>
      </c>
      <c r="N6" s="59" t="s">
        <v>9</v>
      </c>
    </row>
    <row r="7" spans="1:14" s="1" customFormat="1" x14ac:dyDescent="0.2">
      <c r="A7" s="17" t="s">
        <v>68</v>
      </c>
    </row>
    <row r="8" spans="1:14" s="1" customFormat="1" x14ac:dyDescent="0.2">
      <c r="A8" s="18" t="s">
        <v>253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1" customFormat="1" x14ac:dyDescent="0.2">
      <c r="A9" s="18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s="18" customFormat="1" x14ac:dyDescent="0.2">
      <c r="A10" s="17" t="s">
        <v>69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18" customFormat="1" x14ac:dyDescent="0.2">
      <c r="A11" s="18" t="s">
        <v>70</v>
      </c>
      <c r="B11" s="60">
        <v>862.17</v>
      </c>
      <c r="C11" s="60">
        <v>862.17</v>
      </c>
      <c r="D11" s="60">
        <v>862.17</v>
      </c>
      <c r="E11" s="60">
        <v>862.17</v>
      </c>
      <c r="F11" s="60">
        <v>862.17</v>
      </c>
      <c r="G11" s="60">
        <v>862.17</v>
      </c>
      <c r="H11" s="60">
        <v>862.17</v>
      </c>
      <c r="I11" s="60">
        <v>862.17</v>
      </c>
      <c r="J11" s="60">
        <v>862.17</v>
      </c>
      <c r="K11" s="60">
        <v>862.17</v>
      </c>
      <c r="L11" s="60"/>
      <c r="M11" s="61"/>
      <c r="N11" s="62">
        <f>SUM(B11:M11)</f>
        <v>8621.6999999999989</v>
      </c>
    </row>
    <row r="12" spans="1:14" s="18" customFormat="1" x14ac:dyDescent="0.2">
      <c r="A12" s="17" t="s">
        <v>63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  <c r="N12" s="62"/>
    </row>
    <row r="13" spans="1:14" s="18" customFormat="1" x14ac:dyDescent="0.2">
      <c r="A13" s="18" t="s">
        <v>71</v>
      </c>
      <c r="B13" s="60">
        <v>45754113.249999993</v>
      </c>
      <c r="C13" s="60">
        <v>45674074.639999993</v>
      </c>
      <c r="D13" s="60">
        <v>50616973.859999962</v>
      </c>
      <c r="E13" s="60">
        <v>46429210.219999999</v>
      </c>
      <c r="F13" s="60">
        <v>25556667.640000001</v>
      </c>
      <c r="G13" s="60">
        <v>57675533.4799999</v>
      </c>
      <c r="H13" s="60">
        <v>45509481.719999999</v>
      </c>
      <c r="I13" s="60">
        <v>43934870.150000021</v>
      </c>
      <c r="J13" s="60">
        <v>53175301.370000057</v>
      </c>
      <c r="K13" s="60">
        <v>49109605.539999954</v>
      </c>
      <c r="L13" s="60"/>
      <c r="M13" s="61"/>
      <c r="N13" s="62">
        <f t="shared" ref="N13:N32" si="0">SUM(B13:M13)</f>
        <v>463435831.86999989</v>
      </c>
    </row>
    <row r="14" spans="1:14" s="18" customForma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4"/>
      <c r="N14" s="5"/>
    </row>
    <row r="15" spans="1:14" s="18" customFormat="1" x14ac:dyDescent="0.2">
      <c r="A15" s="18" t="s">
        <v>72</v>
      </c>
      <c r="B15" s="60">
        <v>1173974.82</v>
      </c>
      <c r="C15" s="60">
        <v>1171921.1599999999</v>
      </c>
      <c r="D15" s="60">
        <v>1298747.78</v>
      </c>
      <c r="E15" s="60">
        <v>1191296.69</v>
      </c>
      <c r="F15" s="60">
        <v>655741.80000000005</v>
      </c>
      <c r="G15" s="60">
        <v>1479858.74</v>
      </c>
      <c r="H15" s="60">
        <v>1167697.98</v>
      </c>
      <c r="I15" s="60">
        <v>1127296.06</v>
      </c>
      <c r="J15" s="60">
        <v>1364390.23</v>
      </c>
      <c r="K15" s="60">
        <v>1260071.2</v>
      </c>
      <c r="L15" s="60"/>
      <c r="M15" s="61"/>
      <c r="N15" s="62">
        <f t="shared" si="0"/>
        <v>11890996.459999999</v>
      </c>
    </row>
    <row r="16" spans="1:14" s="18" customFormat="1" x14ac:dyDescent="0.2">
      <c r="A16" s="18" t="s">
        <v>73</v>
      </c>
      <c r="B16" s="60">
        <v>13411682.689999999</v>
      </c>
      <c r="C16" s="60">
        <v>13388221.369999999</v>
      </c>
      <c r="D16" s="60">
        <v>14837109.6</v>
      </c>
      <c r="E16" s="60">
        <v>13609570.619999999</v>
      </c>
      <c r="F16" s="60">
        <v>7491302.8099999996</v>
      </c>
      <c r="G16" s="60">
        <v>16906151.149999999</v>
      </c>
      <c r="H16" s="60">
        <v>13339975.039999999</v>
      </c>
      <c r="I16" s="60">
        <v>12878416.74</v>
      </c>
      <c r="J16" s="60">
        <v>15587019.800000001</v>
      </c>
      <c r="K16" s="60">
        <v>14395261.98</v>
      </c>
      <c r="L16" s="60"/>
      <c r="M16" s="61"/>
      <c r="N16" s="62">
        <f t="shared" si="0"/>
        <v>135844711.79999998</v>
      </c>
    </row>
    <row r="17" spans="1:14" s="18" customFormat="1" x14ac:dyDescent="0.2">
      <c r="A17" s="18" t="s">
        <v>74</v>
      </c>
      <c r="B17" s="60">
        <v>34511784.380000003</v>
      </c>
      <c r="C17" s="60">
        <v>34451412.240000002</v>
      </c>
      <c r="D17" s="60">
        <v>38179782.439999998</v>
      </c>
      <c r="E17" s="60">
        <v>35021002.030000001</v>
      </c>
      <c r="F17" s="60">
        <v>19277090.98</v>
      </c>
      <c r="G17" s="60">
        <v>43503970.140000001</v>
      </c>
      <c r="H17" s="60">
        <v>34327261.740000002</v>
      </c>
      <c r="I17" s="60">
        <v>33139550.940000001</v>
      </c>
      <c r="J17" s="60">
        <v>40109498.490000002</v>
      </c>
      <c r="K17" s="60">
        <v>37042792.380000003</v>
      </c>
      <c r="L17" s="60"/>
      <c r="M17" s="61"/>
      <c r="N17" s="62">
        <f t="shared" si="0"/>
        <v>349564145.75999999</v>
      </c>
    </row>
    <row r="18" spans="1:14" s="18" customFormat="1" x14ac:dyDescent="0.2">
      <c r="A18" s="18" t="s">
        <v>75</v>
      </c>
      <c r="B18" s="60">
        <v>1137110.3</v>
      </c>
      <c r="C18" s="60">
        <v>1135121.1299999999</v>
      </c>
      <c r="D18" s="60">
        <v>1257965.2</v>
      </c>
      <c r="E18" s="60">
        <v>1153888.24</v>
      </c>
      <c r="F18" s="60">
        <v>635150.55000000005</v>
      </c>
      <c r="G18" s="60">
        <v>1433389.01</v>
      </c>
      <c r="H18" s="60">
        <v>1131030.56</v>
      </c>
      <c r="I18" s="60">
        <v>1091897.31</v>
      </c>
      <c r="J18" s="60">
        <v>1321546.3799999999</v>
      </c>
      <c r="K18" s="60">
        <v>1220503.1299999999</v>
      </c>
      <c r="L18" s="60"/>
      <c r="M18" s="61"/>
      <c r="N18" s="62">
        <f t="shared" si="0"/>
        <v>11517601.809999999</v>
      </c>
    </row>
    <row r="19" spans="1:14" s="18" customFormat="1" x14ac:dyDescent="0.2">
      <c r="A19" s="18" t="s">
        <v>76</v>
      </c>
      <c r="B19" s="60">
        <v>6965443.8700000001</v>
      </c>
      <c r="C19" s="60">
        <v>6952821.75</v>
      </c>
      <c r="D19" s="60">
        <v>7732319.1399999997</v>
      </c>
      <c r="E19" s="60">
        <v>7321906.9699999997</v>
      </c>
      <c r="F19" s="60">
        <v>4030297.78</v>
      </c>
      <c r="G19" s="60">
        <v>8845457.1099999994</v>
      </c>
      <c r="H19" s="60">
        <v>6926865.3700000001</v>
      </c>
      <c r="I19" s="60">
        <v>6678548.4400000004</v>
      </c>
      <c r="J19" s="60">
        <v>8135768.5199999996</v>
      </c>
      <c r="K19" s="60">
        <v>7494606.4900000002</v>
      </c>
      <c r="L19" s="60"/>
      <c r="M19" s="61"/>
      <c r="N19" s="62">
        <f t="shared" si="0"/>
        <v>71084035.439999998</v>
      </c>
    </row>
    <row r="20" spans="1:14" s="18" customFormat="1" x14ac:dyDescent="0.2">
      <c r="A20" s="5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4"/>
      <c r="N20" s="5"/>
    </row>
    <row r="21" spans="1:14" s="18" customFormat="1" x14ac:dyDescent="0.2">
      <c r="A21" s="18" t="s">
        <v>77</v>
      </c>
      <c r="B21" s="60">
        <v>54894.03</v>
      </c>
      <c r="C21" s="60">
        <v>54798</v>
      </c>
      <c r="D21" s="60">
        <v>60728.3</v>
      </c>
      <c r="E21" s="60">
        <v>55703.98</v>
      </c>
      <c r="F21" s="60">
        <v>30661.91</v>
      </c>
      <c r="G21" s="60">
        <v>69196.89</v>
      </c>
      <c r="H21" s="60">
        <v>54600.53</v>
      </c>
      <c r="I21" s="60">
        <v>52711.37</v>
      </c>
      <c r="J21" s="60">
        <v>63797.69</v>
      </c>
      <c r="K21" s="60">
        <v>58919.82</v>
      </c>
      <c r="L21" s="60"/>
      <c r="M21" s="61"/>
      <c r="N21" s="62">
        <f t="shared" si="0"/>
        <v>556012.52</v>
      </c>
    </row>
    <row r="22" spans="1:14" s="18" customFormat="1" x14ac:dyDescent="0.2">
      <c r="A22" s="18" t="s">
        <v>78</v>
      </c>
      <c r="B22" s="60">
        <v>725600.22</v>
      </c>
      <c r="C22" s="60">
        <v>724330.92</v>
      </c>
      <c r="D22" s="60">
        <v>802718.82</v>
      </c>
      <c r="E22" s="60">
        <v>736306.38</v>
      </c>
      <c r="F22" s="60">
        <v>405295.23</v>
      </c>
      <c r="G22" s="60">
        <v>914658.31</v>
      </c>
      <c r="H22" s="60">
        <v>721720.69</v>
      </c>
      <c r="I22" s="60">
        <v>696749.42</v>
      </c>
      <c r="J22" s="60">
        <v>843290.53</v>
      </c>
      <c r="K22" s="60">
        <v>778813.93</v>
      </c>
      <c r="L22" s="60"/>
      <c r="M22" s="61"/>
      <c r="N22" s="62">
        <f t="shared" si="0"/>
        <v>7349484.4500000002</v>
      </c>
    </row>
    <row r="23" spans="1:14" s="18" customFormat="1" x14ac:dyDescent="0.2">
      <c r="A23" s="18" t="s">
        <v>79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/>
      <c r="M23" s="61"/>
      <c r="N23" s="62">
        <f t="shared" si="0"/>
        <v>0</v>
      </c>
    </row>
    <row r="24" spans="1:14" s="18" customFormat="1" x14ac:dyDescent="0.2">
      <c r="A24" s="18" t="s">
        <v>80</v>
      </c>
      <c r="B24" s="60">
        <v>901898.49</v>
      </c>
      <c r="C24" s="60">
        <v>900320.78</v>
      </c>
      <c r="D24" s="60">
        <v>997754.5</v>
      </c>
      <c r="E24" s="60">
        <v>915205.9</v>
      </c>
      <c r="F24" s="60">
        <v>503769.35</v>
      </c>
      <c r="G24" s="60">
        <v>1136891.81</v>
      </c>
      <c r="H24" s="60">
        <v>897076.35</v>
      </c>
      <c r="I24" s="60">
        <v>866037.83</v>
      </c>
      <c r="J24" s="60">
        <v>1048183.88</v>
      </c>
      <c r="K24" s="60">
        <v>968041.47</v>
      </c>
      <c r="L24" s="60"/>
      <c r="M24" s="61"/>
      <c r="N24" s="62">
        <f t="shared" si="0"/>
        <v>9135180.3599999994</v>
      </c>
    </row>
    <row r="25" spans="1:14" s="18" customFormat="1" x14ac:dyDescent="0.2">
      <c r="A25" s="18" t="s">
        <v>81</v>
      </c>
      <c r="B25" s="60">
        <v>85258.51</v>
      </c>
      <c r="C25" s="60">
        <v>85109.37</v>
      </c>
      <c r="D25" s="60">
        <v>94320</v>
      </c>
      <c r="E25" s="60">
        <v>86516.49</v>
      </c>
      <c r="F25" s="60">
        <v>47622.46</v>
      </c>
      <c r="G25" s="60">
        <v>107472.97</v>
      </c>
      <c r="H25" s="60">
        <v>84802.67</v>
      </c>
      <c r="I25" s="60">
        <v>81868.52</v>
      </c>
      <c r="J25" s="60">
        <v>99087.2</v>
      </c>
      <c r="K25" s="60">
        <v>91511.16</v>
      </c>
      <c r="L25" s="60"/>
      <c r="M25" s="61"/>
      <c r="N25" s="62">
        <f t="shared" si="0"/>
        <v>863569.35000000009</v>
      </c>
    </row>
    <row r="26" spans="1:14" s="18" customFormat="1" x14ac:dyDescent="0.2">
      <c r="A26" s="18" t="s">
        <v>82</v>
      </c>
      <c r="B26" s="60">
        <v>7981679.8099999996</v>
      </c>
      <c r="C26" s="60">
        <v>7967717.2999999998</v>
      </c>
      <c r="D26" s="60">
        <v>8829992.5399999991</v>
      </c>
      <c r="E26" s="60">
        <v>8099448.6299999999</v>
      </c>
      <c r="F26" s="60">
        <v>4458290.71</v>
      </c>
      <c r="G26" s="60">
        <v>10061338.93</v>
      </c>
      <c r="H26" s="60">
        <v>7939004.5099999998</v>
      </c>
      <c r="I26" s="60">
        <v>7664317.8300000001</v>
      </c>
      <c r="J26" s="60">
        <v>9276285.7599999998</v>
      </c>
      <c r="K26" s="60">
        <v>8567036.25</v>
      </c>
      <c r="L26" s="60"/>
      <c r="M26" s="61"/>
      <c r="N26" s="62">
        <f t="shared" si="0"/>
        <v>80845112.269999996</v>
      </c>
    </row>
    <row r="27" spans="1:14" s="18" customFormat="1" x14ac:dyDescent="0.2">
      <c r="A27" s="18" t="s">
        <v>83</v>
      </c>
      <c r="B27" s="60">
        <v>40745.19</v>
      </c>
      <c r="C27" s="60">
        <v>40673.910000000003</v>
      </c>
      <c r="D27" s="60">
        <v>45075.69</v>
      </c>
      <c r="E27" s="60">
        <v>41346.379999999997</v>
      </c>
      <c r="F27" s="60">
        <v>22758.86</v>
      </c>
      <c r="G27" s="60">
        <v>51361.51</v>
      </c>
      <c r="H27" s="60">
        <v>40527.339999999997</v>
      </c>
      <c r="I27" s="60">
        <v>39125.11</v>
      </c>
      <c r="J27" s="60">
        <v>47353.94</v>
      </c>
      <c r="K27" s="60">
        <v>43733.34</v>
      </c>
      <c r="L27" s="60"/>
      <c r="M27" s="61"/>
      <c r="N27" s="62">
        <f t="shared" si="0"/>
        <v>412701.27</v>
      </c>
    </row>
    <row r="28" spans="1:14" s="18" customFormat="1" x14ac:dyDescent="0.2">
      <c r="A28" s="18" t="s">
        <v>84</v>
      </c>
      <c r="B28" s="60">
        <v>3065834.85</v>
      </c>
      <c r="C28" s="60">
        <v>3060471.73</v>
      </c>
      <c r="D28" s="60">
        <v>3391679.39</v>
      </c>
      <c r="E28" s="60">
        <v>3111070.92</v>
      </c>
      <c r="F28" s="60">
        <v>1712469.48</v>
      </c>
      <c r="G28" s="60">
        <v>3864650.59</v>
      </c>
      <c r="H28" s="60">
        <v>3049442.89</v>
      </c>
      <c r="I28" s="60">
        <v>2943933.27</v>
      </c>
      <c r="J28" s="60">
        <v>3563104.62</v>
      </c>
      <c r="K28" s="60">
        <v>3290675.52</v>
      </c>
      <c r="L28" s="60"/>
      <c r="M28" s="61"/>
      <c r="N28" s="62">
        <f t="shared" si="0"/>
        <v>31053333.260000002</v>
      </c>
    </row>
    <row r="29" spans="1:14" s="18" customFormat="1" x14ac:dyDescent="0.2">
      <c r="A29" s="18" t="s">
        <v>85</v>
      </c>
      <c r="B29" s="60">
        <v>23548.44</v>
      </c>
      <c r="C29" s="60">
        <v>23507.25</v>
      </c>
      <c r="D29" s="60">
        <v>26051.23</v>
      </c>
      <c r="E29" s="60">
        <v>23895.9</v>
      </c>
      <c r="F29" s="60">
        <v>13153.35</v>
      </c>
      <c r="G29" s="60">
        <v>29684.09</v>
      </c>
      <c r="H29" s="60">
        <v>23422.54</v>
      </c>
      <c r="I29" s="60">
        <v>22612.13</v>
      </c>
      <c r="J29" s="60">
        <v>27367.94</v>
      </c>
      <c r="K29" s="60">
        <v>25275.43</v>
      </c>
      <c r="L29" s="60"/>
      <c r="M29" s="61"/>
      <c r="N29" s="62">
        <f t="shared" si="0"/>
        <v>238518.30000000002</v>
      </c>
    </row>
    <row r="30" spans="1:14" s="18" customFormat="1" x14ac:dyDescent="0.2">
      <c r="A30" s="18" t="s">
        <v>86</v>
      </c>
      <c r="B30" s="60">
        <v>1382184.51</v>
      </c>
      <c r="C30" s="60">
        <v>1379766.63</v>
      </c>
      <c r="D30" s="60">
        <v>1529086.51</v>
      </c>
      <c r="E30" s="60">
        <v>1402578.49</v>
      </c>
      <c r="F30" s="60">
        <v>772040.54</v>
      </c>
      <c r="G30" s="60">
        <v>1742318.3</v>
      </c>
      <c r="H30" s="60">
        <v>1374794.44</v>
      </c>
      <c r="I30" s="60">
        <v>1327227.05</v>
      </c>
      <c r="J30" s="60">
        <v>1606370.94</v>
      </c>
      <c r="K30" s="60">
        <v>1483550.47</v>
      </c>
      <c r="L30" s="60"/>
      <c r="M30" s="61"/>
      <c r="N30" s="62">
        <f t="shared" si="0"/>
        <v>13999917.880000001</v>
      </c>
    </row>
    <row r="31" spans="1:14" s="18" customFormat="1" x14ac:dyDescent="0.2">
      <c r="A31" s="18" t="s">
        <v>87</v>
      </c>
      <c r="B31" s="60">
        <v>122923.37</v>
      </c>
      <c r="C31" s="60">
        <v>122708.34</v>
      </c>
      <c r="D31" s="60">
        <v>135987.97</v>
      </c>
      <c r="E31" s="60">
        <v>124737.09</v>
      </c>
      <c r="F31" s="60">
        <v>68660.75</v>
      </c>
      <c r="G31" s="60">
        <v>154951.56</v>
      </c>
      <c r="H31" s="60">
        <v>122266.14</v>
      </c>
      <c r="I31" s="60">
        <v>118035.78</v>
      </c>
      <c r="J31" s="60">
        <v>142861.20000000001</v>
      </c>
      <c r="K31" s="60">
        <v>131938.26</v>
      </c>
      <c r="L31" s="60"/>
      <c r="M31" s="61"/>
      <c r="N31" s="62">
        <f t="shared" si="0"/>
        <v>1245070.4600000002</v>
      </c>
    </row>
    <row r="32" spans="1:14" s="18" customFormat="1" x14ac:dyDescent="0.2">
      <c r="A32" s="18" t="s">
        <v>88</v>
      </c>
      <c r="B32" s="60">
        <v>1789091.82</v>
      </c>
      <c r="C32" s="60">
        <v>1785962.13</v>
      </c>
      <c r="D32" s="60">
        <v>1979240.94</v>
      </c>
      <c r="E32" s="60">
        <v>1815489.68</v>
      </c>
      <c r="F32" s="60">
        <v>999324.91</v>
      </c>
      <c r="G32" s="60">
        <v>2255246.9700000002</v>
      </c>
      <c r="H32" s="60">
        <v>1779526.16</v>
      </c>
      <c r="I32" s="60">
        <v>1717955.2</v>
      </c>
      <c r="J32" s="60">
        <v>2079277.47</v>
      </c>
      <c r="K32" s="60">
        <v>1920299.34</v>
      </c>
      <c r="L32" s="60"/>
      <c r="M32" s="61"/>
      <c r="N32" s="62">
        <f t="shared" si="0"/>
        <v>18121414.620000001</v>
      </c>
    </row>
    <row r="33" spans="1:14" s="18" customFormat="1" x14ac:dyDescent="0.2">
      <c r="A33" s="56"/>
      <c r="M33" s="65"/>
    </row>
    <row r="34" spans="1:14" s="18" customFormat="1" x14ac:dyDescent="0.2">
      <c r="A34" s="17" t="s">
        <v>58</v>
      </c>
      <c r="M34" s="65"/>
    </row>
    <row r="35" spans="1:14" s="18" customFormat="1" x14ac:dyDescent="0.2">
      <c r="A35" s="18" t="s">
        <v>89</v>
      </c>
      <c r="B35" s="60">
        <v>71056.240000000005</v>
      </c>
      <c r="C35" s="60">
        <v>70931.94</v>
      </c>
      <c r="D35" s="60">
        <v>78608.28</v>
      </c>
      <c r="E35" s="60">
        <v>72104.67</v>
      </c>
      <c r="F35" s="60">
        <v>39689.56</v>
      </c>
      <c r="G35" s="60">
        <v>89570.240000000005</v>
      </c>
      <c r="H35" s="60">
        <v>70676.33</v>
      </c>
      <c r="I35" s="60">
        <v>68230.960000000006</v>
      </c>
      <c r="J35" s="60">
        <v>82581.37</v>
      </c>
      <c r="K35" s="60">
        <v>76267.33</v>
      </c>
      <c r="L35" s="60"/>
      <c r="M35" s="61"/>
      <c r="N35" s="62">
        <f t="shared" ref="N35:N40" si="1">SUM(B35:M35)</f>
        <v>719716.91999999993</v>
      </c>
    </row>
    <row r="36" spans="1:14" s="18" customFormat="1" x14ac:dyDescent="0.2">
      <c r="A36" s="18" t="s">
        <v>90</v>
      </c>
      <c r="B36" s="60">
        <v>5910259.7300000004</v>
      </c>
      <c r="C36" s="60">
        <v>5899920.79</v>
      </c>
      <c r="D36" s="60">
        <v>6538416.79</v>
      </c>
      <c r="E36" s="60">
        <v>5997464.9699999997</v>
      </c>
      <c r="F36" s="60">
        <v>3301266.99</v>
      </c>
      <c r="G36" s="60">
        <v>7450201.9299999997</v>
      </c>
      <c r="H36" s="60">
        <v>5878659.5999999996</v>
      </c>
      <c r="I36" s="60">
        <v>5675260.1100000003</v>
      </c>
      <c r="J36" s="60">
        <v>6868887.1900000004</v>
      </c>
      <c r="K36" s="60">
        <v>6343703.4000000004</v>
      </c>
      <c r="L36" s="60"/>
      <c r="M36" s="61"/>
      <c r="N36" s="62">
        <f t="shared" si="1"/>
        <v>59864041.499999993</v>
      </c>
    </row>
    <row r="37" spans="1:14" s="18" customFormat="1" x14ac:dyDescent="0.2">
      <c r="A37" s="18" t="s">
        <v>91</v>
      </c>
      <c r="B37" s="60">
        <v>275013.06</v>
      </c>
      <c r="C37" s="60">
        <v>274531.98</v>
      </c>
      <c r="D37" s="60">
        <v>304242.13</v>
      </c>
      <c r="E37" s="60">
        <v>279070.84999999998</v>
      </c>
      <c r="F37" s="60">
        <v>153612.79999999999</v>
      </c>
      <c r="G37" s="60">
        <v>346668.83</v>
      </c>
      <c r="H37" s="60">
        <v>273542.65999999997</v>
      </c>
      <c r="I37" s="60">
        <v>264078.19</v>
      </c>
      <c r="J37" s="60">
        <v>319619.40999999997</v>
      </c>
      <c r="K37" s="60">
        <v>295181.83</v>
      </c>
      <c r="L37" s="60"/>
      <c r="M37" s="61"/>
      <c r="N37" s="62">
        <f t="shared" si="1"/>
        <v>2785561.74</v>
      </c>
    </row>
    <row r="38" spans="1:14" s="18" customFormat="1" x14ac:dyDescent="0.2">
      <c r="A38" s="18" t="s">
        <v>92</v>
      </c>
      <c r="B38" s="60">
        <v>2430629.0499999998</v>
      </c>
      <c r="C38" s="60">
        <v>2426377.11</v>
      </c>
      <c r="D38" s="60">
        <v>2688962.34</v>
      </c>
      <c r="E38" s="60">
        <v>2466492.7200000002</v>
      </c>
      <c r="F38" s="60">
        <v>1357665.45</v>
      </c>
      <c r="G38" s="60">
        <v>3063939.34</v>
      </c>
      <c r="H38" s="60">
        <v>2417633.3199999998</v>
      </c>
      <c r="I38" s="60">
        <v>2333984.08</v>
      </c>
      <c r="J38" s="60">
        <v>2824870.23</v>
      </c>
      <c r="K38" s="60">
        <v>2608885.31</v>
      </c>
      <c r="L38" s="60"/>
      <c r="M38" s="61"/>
      <c r="N38" s="62">
        <f t="shared" si="1"/>
        <v>24619438.949999996</v>
      </c>
    </row>
    <row r="39" spans="1:14" s="18" customFormat="1" x14ac:dyDescent="0.2">
      <c r="A39" s="18" t="s">
        <v>93</v>
      </c>
      <c r="B39" s="60">
        <v>89536.69</v>
      </c>
      <c r="C39" s="60">
        <v>89380.06</v>
      </c>
      <c r="D39" s="60">
        <v>99052.87</v>
      </c>
      <c r="E39" s="60">
        <v>90857.79</v>
      </c>
      <c r="F39" s="60">
        <v>50012.1</v>
      </c>
      <c r="G39" s="60">
        <v>112865.83</v>
      </c>
      <c r="H39" s="60">
        <v>89057.96</v>
      </c>
      <c r="I39" s="60">
        <v>85976.59</v>
      </c>
      <c r="J39" s="60">
        <v>104059.28</v>
      </c>
      <c r="K39" s="60">
        <v>96103.08</v>
      </c>
      <c r="L39" s="60"/>
      <c r="M39" s="61"/>
      <c r="N39" s="62">
        <f t="shared" si="1"/>
        <v>906902.24999999988</v>
      </c>
    </row>
    <row r="40" spans="1:14" s="18" customFormat="1" x14ac:dyDescent="0.2">
      <c r="A40" s="18" t="s">
        <v>94</v>
      </c>
      <c r="B40" s="60">
        <v>17333.72</v>
      </c>
      <c r="C40" s="60">
        <v>17303.400000000001</v>
      </c>
      <c r="D40" s="60">
        <v>19175.990000000002</v>
      </c>
      <c r="E40" s="60">
        <v>17589.48</v>
      </c>
      <c r="F40" s="60">
        <v>9682.02</v>
      </c>
      <c r="G40" s="60">
        <v>21850.09</v>
      </c>
      <c r="H40" s="60">
        <v>17241.04</v>
      </c>
      <c r="I40" s="60">
        <v>16644.509999999998</v>
      </c>
      <c r="J40" s="60">
        <v>20145.2</v>
      </c>
      <c r="K40" s="60">
        <v>18604.93</v>
      </c>
      <c r="L40" s="60"/>
      <c r="M40" s="61"/>
      <c r="N40" s="62">
        <f t="shared" si="1"/>
        <v>175570.38</v>
      </c>
    </row>
    <row r="41" spans="1:14" s="18" customFormat="1" x14ac:dyDescent="0.2"/>
    <row r="42" spans="1:14" s="18" customFormat="1" x14ac:dyDescent="0.2">
      <c r="A42" s="52" t="s">
        <v>95</v>
      </c>
      <c r="B42" s="62">
        <f>SUM(B11:B40)</f>
        <v>127922459.20999999</v>
      </c>
      <c r="C42" s="62">
        <f t="shared" ref="C42:M42" si="2">SUM(C11:C40)</f>
        <v>127698246.09999999</v>
      </c>
      <c r="D42" s="62">
        <f t="shared" si="2"/>
        <v>141544854.47999999</v>
      </c>
      <c r="E42" s="62">
        <f t="shared" si="2"/>
        <v>130063617.25999999</v>
      </c>
      <c r="F42" s="62">
        <f t="shared" si="2"/>
        <v>71593090.199999988</v>
      </c>
      <c r="G42" s="62">
        <f t="shared" si="2"/>
        <v>161318089.98999998</v>
      </c>
      <c r="H42" s="62">
        <f t="shared" si="2"/>
        <v>127237169.75</v>
      </c>
      <c r="I42" s="62">
        <f t="shared" si="2"/>
        <v>122826189.76000002</v>
      </c>
      <c r="J42" s="62">
        <f t="shared" si="2"/>
        <v>148711530.81</v>
      </c>
      <c r="K42" s="62">
        <f t="shared" si="2"/>
        <v>137322243.75999999</v>
      </c>
      <c r="L42" s="62">
        <f t="shared" si="2"/>
        <v>0</v>
      </c>
      <c r="M42" s="62">
        <f t="shared" si="2"/>
        <v>0</v>
      </c>
      <c r="N42" s="66">
        <f>SUM(N11:N28)</f>
        <v>1173561338.3199997</v>
      </c>
    </row>
    <row r="43" spans="1:14" s="18" customFormat="1" x14ac:dyDescent="0.2"/>
  </sheetData>
  <pageMargins left="0.25" right="0.25" top="0.75" bottom="0.75" header="0.3" footer="0.3"/>
  <pageSetup paperSize="5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SUMMARY</vt:lpstr>
      <vt:lpstr>BCCRT</vt:lpstr>
      <vt:lpstr>SCCRT</vt:lpstr>
      <vt:lpstr>CIG TAX</vt:lpstr>
      <vt:lpstr>LIQ TAX</vt:lpstr>
      <vt:lpstr>RPTT</vt:lpstr>
      <vt:lpstr>Gov't Services</vt:lpstr>
      <vt:lpstr>CTX DISTRIBUTION</vt:lpstr>
      <vt:lpstr>MONTHLY CL</vt:lpstr>
      <vt:lpstr>MONTHLY LY</vt:lpstr>
      <vt:lpstr>MONTHLY WA</vt:lpstr>
      <vt:lpstr>SCCRT In State</vt:lpstr>
      <vt:lpstr>SCCRT Out of State</vt:lpstr>
      <vt:lpstr>BCCRT!Print_Area</vt:lpstr>
      <vt:lpstr>'MONTHLY CL'!Print_Area</vt:lpstr>
      <vt:lpstr>SCCRT!Print_Area</vt:lpstr>
      <vt:lpstr>'CTX DISTRIBUTION'!Print_Titles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Patricia Olmstead</cp:lastModifiedBy>
  <cp:lastPrinted>2023-09-25T21:23:49Z</cp:lastPrinted>
  <dcterms:created xsi:type="dcterms:W3CDTF">2014-09-26T18:28:29Z</dcterms:created>
  <dcterms:modified xsi:type="dcterms:W3CDTF">2025-06-06T15:26:30Z</dcterms:modified>
</cp:coreProperties>
</file>