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nt Documents\Document Scanning\Forms for Formatting\Updated Forms\NEWLY NAMED FORMS\"/>
    </mc:Choice>
  </mc:AlternateContent>
  <xr:revisionPtr revIDLastSave="0" documentId="13_ncr:1_{7EF5F10C-FFC6-4126-94E8-9DF6768A8D1E}" xr6:coauthVersionLast="47" xr6:coauthVersionMax="47" xr10:uidLastSave="{00000000-0000-0000-0000-000000000000}"/>
  <workbookProtection lockStructure="1"/>
  <bookViews>
    <workbookView xWindow="28680" yWindow="-120" windowWidth="29040" windowHeight="15840" xr2:uid="{00000000-000D-0000-FFFF-FFFF00000000}"/>
  </bookViews>
  <sheets>
    <sheet name="MBT RETURN - GNRL" sheetId="3" r:id="rId1"/>
    <sheet name="Instructions" sheetId="6" r:id="rId2"/>
    <sheet name="Sheet1" sheetId="4" state="hidden" r:id="rId3"/>
    <sheet name="Sheet2" sheetId="5" state="hidden" r:id="rId4"/>
  </sheets>
  <definedNames>
    <definedName name="_xlnm.Print_Area" localSheetId="1">Instructions!$A$1:$K$56</definedName>
    <definedName name="_xlnm.Print_Area" localSheetId="0">'MBT RETURN - GNRL'!$A$1:$AT$62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0" i="3" l="1"/>
  <c r="AH25" i="3" l="1"/>
  <c r="AH27" i="3" s="1"/>
  <c r="AH49" i="3" s="1"/>
  <c r="AL61" i="3"/>
  <c r="P44" i="3"/>
  <c r="B44" i="3" s="1"/>
  <c r="AH28" i="3" l="1"/>
  <c r="AH29" i="3" s="1"/>
  <c r="AH39" i="3" s="1"/>
  <c r="AH40" i="3" l="1"/>
  <c r="AH43" i="3" s="1"/>
  <c r="BN45" i="3" s="1"/>
  <c r="BN44" i="3" l="1"/>
  <c r="AH44" i="3" l="1"/>
  <c r="AH45" i="3"/>
  <c r="AH47" i="3" l="1"/>
</calcChain>
</file>

<file path=xl/sharedStrings.xml><?xml version="1.0" encoding="utf-8"?>
<sst xmlns="http://schemas.openxmlformats.org/spreadsheetml/2006/main" count="90" uniqueCount="68">
  <si>
    <t xml:space="preserve">DEPARTAMENTO DE IMPUESTOS DE NEVADA</t>
  </si>
  <si>
    <t xml:space="preserve">DECLARACIÓN DEL IMPUESTO EMPRESARIAL MODIFICADO</t>
  </si>
  <si>
    <t xml:space="preserve">NÚMERO DEL TID:020-TX</t>
  </si>
  <si>
    <t xml:space="preserve">EMPRESA GENERAL (Revisado en 2021)</t>
  </si>
  <si>
    <t xml:space="preserve">PARA USO EXCLUSIVO DEL DEPARTAMENTO</t>
  </si>
  <si>
    <t xml:space="preserve">Enviar el original a:</t>
  </si>
  <si>
    <t xml:space="preserve">PO BOX 51107</t>
  </si>
  <si>
    <t xml:space="preserve">LOS ANGELES, CA  90051-5407</t>
  </si>
  <si>
    <t xml:space="preserve">FIN DEL PERÍODO: </t>
  </si>
  <si>
    <t xml:space="preserve">Para enviarlo por correo electrónico, guarde este formulario en su computadora y envíe el archivo adjunto por correo electrónico a: nevadaolt@tax.state.nv.us con el asunto 'Declaración del impuesto empresarial modificado'.</t>
  </si>
  <si>
    <t xml:space="preserve">FECHA DE VENCIMIENTO: </t>
  </si>
  <si>
    <t xml:space="preserve">FECHA DEL PAGO: </t>
  </si>
  <si>
    <t xml:space="preserve">Utilice este formulario para el período trimestral que comienza el 1 de julio de 2019.</t>
  </si>
  <si>
    <t xml:space="preserve">SI EL MATASELLOS ES POSTERIOR A LA FECHA DE VENCIMIENTO, SE APLICARÁN SANCIONES E INTERESES</t>
  </si>
  <si>
    <t xml:space="preserve">1.</t>
  </si>
  <si>
    <t xml:space="preserve">SALARIOS BRUTOS TOTALES (INCLUIDAS LAS PROPINAS) PAGADOS ESTE TRIMESTRE </t>
  </si>
  <si>
    <t xml:space="preserve">2a.</t>
  </si>
  <si>
    <t xml:space="preserve">INGRESE LA DEDUCCIÓN POR SEGURO MÉDICO/PLAN DE PRESTACIONES SANITARIAS PAGADO </t>
  </si>
  <si>
    <t xml:space="preserve">2b.</t>
  </si>
  <si>
    <t xml:space="preserve">INGRESE LA DEDUCCIÓN POR SALARIOS DE VETERANOS CALIFICADOS (Consulte las instrucciones)</t>
  </si>
  <si>
    <t xml:space="preserve">3.</t>
  </si>
  <si>
    <t xml:space="preserve">LÍNEA 1 MENOS LÍNEA 2a Y LÍNEA 2b </t>
  </si>
  <si>
    <t xml:space="preserve"> </t>
  </si>
  <si>
    <t xml:space="preserve">4.</t>
  </si>
  <si>
    <t xml:space="preserve">COMPENSACIÓN PRORROGADA DEL TRIMESTRE ANTERIOR </t>
  </si>
  <si>
    <t xml:space="preserve">5.</t>
  </si>
  <si>
    <t xml:space="preserve">LÍNEA 3 MENOS LÍNEA 4 </t>
  </si>
  <si>
    <t xml:space="preserve">6.</t>
  </si>
  <si>
    <t xml:space="preserve">SALARIOS IMPONIBLES (Si la línea 5 es superior a cero [0], ingrese el monto aquí; si es inferior a cero, ingréselo en la línea 18)</t>
  </si>
  <si>
    <t xml:space="preserve">7.</t>
  </si>
  <si>
    <t xml:space="preserve"> INTRODUZCA EL UMBRAL DE $50,000</t>
  </si>
  <si>
    <t xml:space="preserve">8.</t>
  </si>
  <si>
    <t xml:space="preserve">SALARIOS IMPONIBLES (línea 5 menos línea 7, pero no inferior a $0)</t>
  </si>
  <si>
    <t xml:space="preserve">9.</t>
  </si>
  <si>
    <t xml:space="preserve"> IMPUESTO CALCULADO (Línea 8 x 0.01378)</t>
  </si>
  <si>
    <t xml:space="preserve"> 10.  CRÉDITO FISCAL AL COMERCIO</t>
  </si>
  <si>
    <t xml:space="preserve">10.</t>
  </si>
  <si>
    <t xml:space="preserve">11.</t>
  </si>
  <si>
    <t xml:space="preserve"> OTROS CRÉDITOS (Pagos en exceso u otros créditos aprobados, consulte las instrucciones)</t>
  </si>
  <si>
    <t xml:space="preserve">12.</t>
  </si>
  <si>
    <t xml:space="preserve">IMPUESTO NETO ADEUDADO (línea 9 menos línea 10 menos línea 11)</t>
  </si>
  <si>
    <t xml:space="preserve">13.</t>
  </si>
  <si>
    <t xml:space="preserve">14.</t>
  </si>
  <si>
    <t xml:space="preserve">INTERESES (consulte las instrucciones para conocer la tasa actual y cómo se calculan)</t>
  </si>
  <si>
    <t xml:space="preserve">15.</t>
  </si>
  <si>
    <t xml:space="preserve">DÉBITOS ANTERIORES (Pasivos pendientes)</t>
  </si>
  <si>
    <t xml:space="preserve">16.</t>
  </si>
  <si>
    <t xml:space="preserve">MONTO TOTAL ADEUDADO (línea 12 + línea 13 + línea 14 + línea 15)</t>
  </si>
  <si>
    <t xml:space="preserve">17.</t>
  </si>
  <si>
    <t xml:space="preserve">MONTO PAGADO</t>
  </si>
  <si>
    <t xml:space="preserve">18.</t>
  </si>
  <si>
    <t xml:space="preserve">CONTINÚE (si el valor de la línea 5 es inferior a cero [0], introduzca el importe</t>
  </si>
  <si>
    <t xml:space="preserve">        </t>
  </si>
  <si>
    <t xml:space="preserve">aquí. Esta compensación se trasladará al trimestre siguiente)</t>
  </si>
  <si>
    <t xml:space="preserve">EMITA EL CHEQUE A NOMBRE DE NEVADA DEPT OF TAXATION - DEBE PRESENTARSE UNA DECLARACIÓN AUNQUE NO EXISTA OBLIGACIÓN TRIBUTARIA.</t>
  </si>
  <si>
    <t xml:space="preserve">Firma</t>
  </si>
  <si>
    <t xml:space="preserve">Número de teléfono</t>
  </si>
  <si>
    <t xml:space="preserve">Fecha</t>
  </si>
  <si>
    <t xml:space="preserve">Por la presente certifico que esta declaración, incluidos los anexos y declaraciones que la acompañan, ha sido examinada por mí y, a mi leal saber y entender, es una declaración veraz, correcta y completa. </t>
  </si>
  <si>
    <t xml:space="preserve">Cargo</t>
  </si>
  <si>
    <t xml:space="preserve">FEIN de la empresa mencionada arriba</t>
  </si>
  <si>
    <t xml:space="preserve">LA DECLARACIÓN DEBE ESTAR FIRMADA</t>
  </si>
  <si>
    <t xml:space="preserve">1 to 10</t>
  </si>
  <si>
    <t xml:space="preserve">11 to 15</t>
  </si>
  <si>
    <t xml:space="preserve">16 to 20</t>
  </si>
  <si>
    <t xml:space="preserve">21 to 30</t>
  </si>
  <si>
    <t xml:space="preserve">31+</t>
  </si>
  <si>
    <t xml:space="preserve"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</si>
</sst>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&quot;??_);_(@_)"/>
    <numFmt numFmtId="165" formatCode="m/d/yy;@"/>
    <numFmt numFmtId="166" formatCode="_(* #,##0_);_(* \(#,##0\);_(* &quot;-&quot;??_);_(@_)"/>
    <numFmt numFmtId="167" formatCode="mm/dd/yy;@"/>
    <numFmt numFmtId="168" formatCode="_(* #,##0.00_);_(* \(#,##0.00\);_(* &quot;0.00&quot;??_);_(@_)"/>
  </numFmts>
  <fonts count="2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name val="Times"/>
      <family val="1"/>
    </font>
    <font>
      <sz val="10"/>
      <color indexed="9"/>
      <name val="Arial"/>
      <family val="2"/>
    </font>
    <font>
      <sz val="32"/>
      <name val="Free 3 of 9"/>
      <family val="3"/>
    </font>
    <font>
      <sz val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F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2" borderId="0" xfId="0" applyFill="1"/>
    <xf numFmtId="0" fontId="0" fillId="2" borderId="0" xfId="0" applyFill="1" applyBorder="1"/>
    <xf numFmtId="2" fontId="0" fillId="2" borderId="0" xfId="0" applyNumberFormat="1" applyFill="1" applyBorder="1" applyAlignment="1" applyProtection="1"/>
    <xf numFmtId="0" fontId="0" fillId="2" borderId="0" xfId="0" applyFill="1" applyAlignment="1"/>
    <xf numFmtId="165" fontId="12" fillId="2" borderId="0" xfId="0" applyNumberFormat="1" applyFont="1" applyFill="1" applyAlignment="1"/>
    <xf numFmtId="0" fontId="12" fillId="2" borderId="0" xfId="0" applyFont="1" applyFill="1" applyAlignment="1"/>
    <xf numFmtId="0" fontId="12" fillId="2" borderId="0" xfId="0" applyFont="1" applyFill="1"/>
    <xf numFmtId="49" fontId="3" fillId="0" borderId="0" xfId="0" applyNumberFormat="1" applyFont="1"/>
    <xf numFmtId="14" fontId="3" fillId="0" borderId="0" xfId="0" applyNumberFormat="1" applyFont="1"/>
    <xf numFmtId="2" fontId="3" fillId="0" borderId="0" xfId="0" applyNumberFormat="1" applyFont="1"/>
    <xf numFmtId="0" fontId="3" fillId="0" borderId="0" xfId="0" applyFont="1"/>
    <xf numFmtId="0" fontId="0" fillId="2" borderId="0" xfId="0" applyFill="1" applyAlignment="1" applyProtection="1"/>
    <xf numFmtId="0" fontId="0" fillId="2" borderId="0" xfId="0" applyFill="1" applyProtection="1"/>
    <xf numFmtId="0" fontId="7" fillId="2" borderId="0" xfId="0" applyFont="1" applyFill="1" applyProtection="1"/>
    <xf numFmtId="0" fontId="7" fillId="2" borderId="0" xfId="0" applyFont="1" applyFill="1" applyAlignment="1" applyProtection="1">
      <alignment horizontal="left"/>
    </xf>
    <xf numFmtId="0" fontId="0" fillId="2" borderId="0" xfId="0" applyFill="1" applyBorder="1" applyProtection="1"/>
    <xf numFmtId="14" fontId="0" fillId="2" borderId="0" xfId="0" applyNumberFormat="1" applyFill="1" applyAlignment="1" applyProtection="1"/>
    <xf numFmtId="14" fontId="12" fillId="2" borderId="0" xfId="0" applyNumberFormat="1" applyFont="1" applyFill="1" applyAlignment="1" applyProtection="1"/>
    <xf numFmtId="0" fontId="9" fillId="2" borderId="0" xfId="0" applyFont="1" applyFill="1" applyBorder="1" applyProtection="1"/>
    <xf numFmtId="165" fontId="0" fillId="2" borderId="0" xfId="0" applyNumberFormat="1" applyFill="1" applyBorder="1" applyAlignment="1" applyProtection="1"/>
    <xf numFmtId="0" fontId="6" fillId="2" borderId="0" xfId="0" applyFont="1" applyFill="1" applyProtection="1"/>
    <xf numFmtId="0" fontId="11" fillId="2" borderId="0" xfId="0" applyFont="1" applyFill="1" applyBorder="1" applyProtection="1"/>
    <xf numFmtId="0" fontId="12" fillId="2" borderId="0" xfId="0" applyFont="1" applyFill="1" applyProtection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justify" vertical="top"/>
    </xf>
    <xf numFmtId="0" fontId="0" fillId="2" borderId="0" xfId="0" applyFill="1" applyAlignment="1">
      <alignment horizontal="justify"/>
    </xf>
    <xf numFmtId="0" fontId="5" fillId="3" borderId="0" xfId="0" applyFont="1" applyFill="1" applyAlignment="1" applyProtection="1">
      <alignment vertical="center"/>
    </xf>
    <xf numFmtId="0" fontId="0" fillId="3" borderId="0" xfId="0" applyFill="1" applyProtection="1"/>
    <xf numFmtId="0" fontId="0" fillId="2" borderId="0" xfId="0" applyFill="1" applyBorder="1" applyAlignment="1" applyProtection="1">
      <alignment wrapText="1"/>
    </xf>
    <xf numFmtId="0" fontId="10" fillId="2" borderId="0" xfId="0" applyFont="1" applyFill="1" applyBorder="1" applyProtection="1"/>
    <xf numFmtId="0" fontId="0" fillId="2" borderId="0" xfId="0" applyFill="1" applyBorder="1" applyAlignment="1" applyProtection="1"/>
    <xf numFmtId="0" fontId="0" fillId="2" borderId="0" xfId="0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/>
    </xf>
    <xf numFmtId="49" fontId="0" fillId="2" borderId="0" xfId="0" applyNumberFormat="1" applyFill="1" applyBorder="1" applyAlignment="1" applyProtection="1">
      <alignment vertical="top"/>
    </xf>
    <xf numFmtId="0" fontId="0" fillId="2" borderId="0" xfId="0" applyFill="1" applyBorder="1" applyAlignment="1" applyProtection="1">
      <alignment horizontal="right"/>
    </xf>
    <xf numFmtId="0" fontId="4" fillId="2" borderId="0" xfId="0" applyFont="1" applyFill="1" applyBorder="1" applyAlignment="1" applyProtection="1"/>
    <xf numFmtId="0" fontId="17" fillId="2" borderId="0" xfId="0" applyFont="1" applyFill="1" applyBorder="1" applyAlignment="1" applyProtection="1">
      <alignment horizontal="justify" vertical="top"/>
    </xf>
    <xf numFmtId="0" fontId="3" fillId="2" borderId="0" xfId="0" applyFont="1" applyFill="1" applyBorder="1" applyAlignment="1" applyProtection="1">
      <alignment horizontal="justify"/>
    </xf>
    <xf numFmtId="0" fontId="0" fillId="2" borderId="0" xfId="0" applyFill="1" applyBorder="1" applyAlignment="1" applyProtection="1">
      <alignment horizontal="justify"/>
    </xf>
    <xf numFmtId="0" fontId="9" fillId="2" borderId="0" xfId="0" applyFont="1" applyFill="1" applyBorder="1" applyAlignment="1" applyProtection="1"/>
    <xf numFmtId="0" fontId="14" fillId="2" borderId="0" xfId="0" applyFont="1" applyFill="1" applyBorder="1" applyAlignment="1" applyProtection="1">
      <alignment vertical="top"/>
    </xf>
    <xf numFmtId="0" fontId="6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12" fillId="2" borderId="0" xfId="0" applyFont="1" applyFill="1" applyBorder="1" applyProtection="1"/>
    <xf numFmtId="164" fontId="8" fillId="2" borderId="0" xfId="0" applyNumberFormat="1" applyFont="1" applyFill="1" applyBorder="1" applyAlignment="1" applyProtection="1"/>
    <xf numFmtId="0" fontId="7" fillId="2" borderId="0" xfId="0" applyFont="1" applyFill="1" applyBorder="1" applyProtection="1"/>
    <xf numFmtId="0" fontId="7" fillId="2" borderId="0" xfId="0" applyFont="1" applyFill="1" applyAlignment="1" applyProtection="1">
      <alignment horizontal="left" vertical="justify" wrapText="1"/>
    </xf>
    <xf numFmtId="14" fontId="11" fillId="2" borderId="0" xfId="0" applyNumberFormat="1" applyFont="1" applyFill="1" applyBorder="1" applyAlignment="1" applyProtection="1">
      <alignment horizontal="center"/>
    </xf>
    <xf numFmtId="1" fontId="11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center"/>
    </xf>
    <xf numFmtId="49" fontId="2" fillId="2" borderId="0" xfId="0" applyNumberFormat="1" applyFont="1" applyFill="1" applyAlignment="1" applyProtection="1">
      <alignment horizontal="right"/>
    </xf>
    <xf numFmtId="0" fontId="16" fillId="5" borderId="0" xfId="0" applyFont="1" applyFill="1" applyBorder="1" applyAlignment="1" applyProtection="1"/>
    <xf numFmtId="0" fontId="0" fillId="5" borderId="0" xfId="0" applyFill="1" applyBorder="1" applyAlignment="1" applyProtection="1">
      <alignment horizontal="center"/>
    </xf>
    <xf numFmtId="164" fontId="7" fillId="5" borderId="0" xfId="0" applyNumberFormat="1" applyFont="1" applyFill="1" applyBorder="1" applyAlignment="1" applyProtection="1">
      <alignment horizontal="right" vertical="justify" wrapText="1"/>
    </xf>
    <xf numFmtId="0" fontId="0" fillId="5" borderId="0" xfId="0" applyFill="1" applyBorder="1" applyProtection="1"/>
    <xf numFmtId="0" fontId="7" fillId="2" borderId="0" xfId="0" applyFont="1" applyFill="1" applyBorder="1" applyAlignment="1" applyProtection="1">
      <alignment horizontal="left"/>
    </xf>
    <xf numFmtId="164" fontId="2" fillId="5" borderId="0" xfId="0" applyNumberFormat="1" applyFont="1" applyFill="1" applyBorder="1" applyAlignment="1" applyProtection="1">
      <alignment vertical="justify" wrapText="1"/>
    </xf>
    <xf numFmtId="49" fontId="2" fillId="2" borderId="0" xfId="0" applyNumberFormat="1" applyFont="1" applyFill="1" applyBorder="1" applyAlignment="1" applyProtection="1">
      <alignment horizontal="right"/>
    </xf>
    <xf numFmtId="49" fontId="2" fillId="2" borderId="0" xfId="0" applyNumberFormat="1" applyFont="1" applyFill="1" applyAlignment="1">
      <alignment horizontal="right"/>
    </xf>
    <xf numFmtId="49" fontId="18" fillId="2" borderId="0" xfId="0" applyNumberFormat="1" applyFont="1" applyFill="1" applyBorder="1" applyAlignment="1" applyProtection="1">
      <alignment horizontal="right"/>
    </xf>
    <xf numFmtId="164" fontId="8" fillId="5" borderId="4" xfId="0" applyNumberFormat="1" applyFont="1" applyFill="1" applyBorder="1" applyAlignment="1" applyProtection="1">
      <alignment horizontal="center"/>
    </xf>
    <xf numFmtId="164" fontId="8" fillId="5" borderId="5" xfId="0" applyNumberFormat="1" applyFont="1" applyFill="1" applyBorder="1" applyAlignment="1" applyProtection="1">
      <alignment horizontal="center"/>
    </xf>
    <xf numFmtId="164" fontId="8" fillId="5" borderId="6" xfId="0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>
      <alignment horizontal="right"/>
    </xf>
    <xf numFmtId="49" fontId="18" fillId="2" borderId="0" xfId="0" applyNumberFormat="1" applyFont="1" applyFill="1" applyBorder="1" applyAlignment="1" applyProtection="1">
      <alignment horizontal="right" vertical="center"/>
    </xf>
    <xf numFmtId="49" fontId="18" fillId="2" borderId="0" xfId="0" applyNumberFormat="1" applyFont="1" applyFill="1" applyAlignment="1" applyProtection="1">
      <alignment horizontal="left" vertical="center"/>
    </xf>
    <xf numFmtId="49" fontId="18" fillId="2" borderId="0" xfId="0" applyNumberFormat="1" applyFont="1" applyFill="1" applyAlignment="1" applyProtection="1">
      <alignment horizontal="right"/>
    </xf>
    <xf numFmtId="49" fontId="18" fillId="2" borderId="0" xfId="0" applyNumberFormat="1" applyFont="1" applyFill="1" applyAlignment="1" applyProtection="1">
      <alignment horizontal="right" vertical="center"/>
    </xf>
    <xf numFmtId="49" fontId="18" fillId="2" borderId="0" xfId="0" applyNumberFormat="1" applyFont="1" applyFill="1" applyAlignment="1" applyProtection="1">
      <alignment horizontal="right" vertical="justify"/>
    </xf>
    <xf numFmtId="0" fontId="18" fillId="2" borderId="0" xfId="0" applyFont="1" applyFill="1"/>
    <xf numFmtId="49" fontId="18" fillId="2" borderId="0" xfId="0" applyNumberFormat="1" applyFont="1" applyFill="1" applyAlignment="1">
      <alignment horizontal="right"/>
    </xf>
    <xf numFmtId="49" fontId="18" fillId="2" borderId="0" xfId="0" applyNumberFormat="1" applyFont="1" applyFill="1" applyAlignment="1" applyProtection="1">
      <alignment horizontal="left"/>
    </xf>
    <xf numFmtId="0" fontId="18" fillId="5" borderId="0" xfId="0" applyFont="1" applyFill="1" applyProtection="1"/>
    <xf numFmtId="0" fontId="18" fillId="5" borderId="0" xfId="0" applyFont="1" applyFill="1" applyBorder="1" applyProtection="1"/>
    <xf numFmtId="0" fontId="18" fillId="2" borderId="0" xfId="0" applyFont="1" applyFill="1" applyAlignment="1" applyProtection="1">
      <alignment vertical="center"/>
    </xf>
    <xf numFmtId="2" fontId="18" fillId="2" borderId="0" xfId="0" applyNumberFormat="1" applyFont="1" applyFill="1" applyBorder="1" applyAlignment="1" applyProtection="1">
      <alignment horizontal="left"/>
    </xf>
    <xf numFmtId="0" fontId="19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/>
    <xf numFmtId="2" fontId="18" fillId="2" borderId="0" xfId="0" applyNumberFormat="1" applyFont="1" applyFill="1" applyBorder="1" applyAlignment="1" applyProtection="1">
      <alignment horizontal="right"/>
    </xf>
    <xf numFmtId="164" fontId="18" fillId="2" borderId="0" xfId="0" applyNumberFormat="1" applyFont="1" applyFill="1" applyBorder="1" applyAlignment="1" applyProtection="1"/>
    <xf numFmtId="0" fontId="18" fillId="2" borderId="0" xfId="0" applyFont="1" applyFill="1" applyBorder="1" applyAlignment="1" applyProtection="1">
      <alignment horizontal="center"/>
    </xf>
    <xf numFmtId="164" fontId="18" fillId="5" borderId="0" xfId="0" applyNumberFormat="1" applyFont="1" applyFill="1" applyBorder="1" applyAlignment="1" applyProtection="1">
      <alignment vertical="justify" wrapText="1"/>
    </xf>
    <xf numFmtId="0" fontId="1" fillId="5" borderId="0" xfId="0" applyFont="1" applyFill="1" applyProtection="1"/>
    <xf numFmtId="14" fontId="12" fillId="2" borderId="0" xfId="0" applyNumberFormat="1" applyFont="1" applyFill="1"/>
    <xf numFmtId="14" fontId="3" fillId="0" borderId="0" xfId="0" applyNumberFormat="1" applyFont="1" applyAlignment="1">
      <alignment horizontal="right" vertical="center"/>
    </xf>
    <xf numFmtId="0" fontId="7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0" fillId="2" borderId="10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167" fontId="0" fillId="2" borderId="13" xfId="0" applyNumberForma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7" fontId="18" fillId="2" borderId="14" xfId="0" applyNumberFormat="1" applyFont="1" applyFill="1" applyBorder="1" applyAlignment="1" applyProtection="1">
      <alignment horizontal="center"/>
      <protection locked="0"/>
    </xf>
    <xf numFmtId="167" fontId="0" fillId="2" borderId="13" xfId="0" applyNumberForma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2" borderId="1" xfId="0" applyFont="1" applyFill="1" applyBorder="1" applyAlignment="1" applyProtection="1"/>
    <xf numFmtId="0" fontId="0" fillId="2" borderId="2" xfId="0" applyFill="1" applyBorder="1" applyAlignment="1" applyProtection="1"/>
    <xf numFmtId="0" fontId="0" fillId="2" borderId="3" xfId="0" applyFill="1" applyBorder="1" applyAlignment="1" applyProtection="1"/>
    <xf numFmtId="0" fontId="0" fillId="2" borderId="10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3" fillId="2" borderId="0" xfId="0" applyFont="1" applyFill="1" applyAlignment="1">
      <alignment horizontal="left" vertical="center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/>
    <xf numFmtId="0" fontId="0" fillId="2" borderId="10" xfId="0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49" fontId="0" fillId="4" borderId="12" xfId="0" applyNumberFormat="1" applyFill="1" applyBorder="1" applyAlignment="1" applyProtection="1">
      <protection locked="0"/>
    </xf>
    <xf numFmtId="0" fontId="0" fillId="0" borderId="0" xfId="0" applyBorder="1" applyAlignment="1">
      <alignment horizontal="right"/>
    </xf>
    <xf numFmtId="0" fontId="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8" fillId="2" borderId="0" xfId="0" applyFont="1" applyFill="1" applyBorder="1" applyAlignment="1" applyProtection="1">
      <alignment horizontal="left"/>
    </xf>
    <xf numFmtId="168" fontId="8" fillId="6" borderId="4" xfId="0" applyNumberFormat="1" applyFont="1" applyFill="1" applyBorder="1" applyAlignment="1" applyProtection="1">
      <alignment horizontal="center"/>
      <protection locked="0"/>
    </xf>
    <xf numFmtId="168" fontId="8" fillId="6" borderId="5" xfId="0" applyNumberFormat="1" applyFont="1" applyFill="1" applyBorder="1" applyAlignment="1" applyProtection="1">
      <alignment horizontal="center"/>
      <protection locked="0"/>
    </xf>
    <xf numFmtId="168" fontId="8" fillId="6" borderId="6" xfId="0" applyNumberFormat="1" applyFont="1" applyFill="1" applyBorder="1" applyAlignment="1" applyProtection="1">
      <alignment horizontal="center"/>
      <protection locked="0"/>
    </xf>
    <xf numFmtId="164" fontId="8" fillId="5" borderId="4" xfId="0" applyNumberFormat="1" applyFont="1" applyFill="1" applyBorder="1" applyAlignment="1" applyProtection="1">
      <alignment horizontal="center"/>
    </xf>
    <xf numFmtId="164" fontId="8" fillId="5" borderId="5" xfId="0" applyNumberFormat="1" applyFont="1" applyFill="1" applyBorder="1" applyAlignment="1" applyProtection="1">
      <alignment horizontal="center"/>
    </xf>
    <xf numFmtId="164" fontId="8" fillId="5" borderId="6" xfId="0" applyNumberFormat="1" applyFont="1" applyFill="1" applyBorder="1" applyAlignment="1" applyProtection="1">
      <alignment horizontal="center"/>
    </xf>
    <xf numFmtId="0" fontId="18" fillId="2" borderId="0" xfId="0" applyFont="1" applyFill="1" applyAlignment="1" applyProtection="1">
      <alignment horizontal="left" vertical="center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6" fillId="4" borderId="8" xfId="0" applyFont="1" applyFill="1" applyBorder="1" applyAlignment="1" applyProtection="1">
      <alignment horizontal="center" vertical="center"/>
      <protection locked="0"/>
    </xf>
    <xf numFmtId="0" fontId="16" fillId="4" borderId="9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6" fillId="4" borderId="10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16" fillId="4" borderId="11" xfId="0" applyFon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/>
    <xf numFmtId="0" fontId="0" fillId="2" borderId="0" xfId="0" applyFill="1" applyBorder="1" applyAlignment="1" applyProtection="1"/>
    <xf numFmtId="0" fontId="0" fillId="2" borderId="11" xfId="0" applyFill="1" applyBorder="1" applyAlignment="1" applyProtection="1"/>
    <xf numFmtId="0" fontId="0" fillId="2" borderId="7" xfId="0" applyFill="1" applyBorder="1" applyAlignment="1" applyProtection="1"/>
    <xf numFmtId="0" fontId="0" fillId="2" borderId="8" xfId="0" applyFill="1" applyBorder="1" applyAlignment="1" applyProtection="1"/>
    <xf numFmtId="0" fontId="0" fillId="2" borderId="9" xfId="0" applyFill="1" applyBorder="1" applyAlignment="1" applyProtection="1"/>
    <xf numFmtId="0" fontId="3" fillId="2" borderId="1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0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7" fillId="2" borderId="10" xfId="0" applyFont="1" applyFill="1" applyBorder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164" fontId="0" fillId="5" borderId="4" xfId="0" applyNumberFormat="1" applyFill="1" applyBorder="1" applyAlignment="1" applyProtection="1">
      <alignment horizontal="center"/>
    </xf>
    <xf numFmtId="164" fontId="0" fillId="5" borderId="5" xfId="0" applyNumberFormat="1" applyFill="1" applyBorder="1" applyAlignment="1" applyProtection="1">
      <alignment horizontal="center"/>
    </xf>
    <xf numFmtId="164" fontId="0" fillId="5" borderId="6" xfId="0" applyNumberFormat="1" applyFill="1" applyBorder="1" applyAlignment="1" applyProtection="1">
      <alignment horizontal="center"/>
    </xf>
    <xf numFmtId="49" fontId="18" fillId="2" borderId="0" xfId="0" applyNumberFormat="1" applyFont="1" applyFill="1" applyAlignment="1" applyProtection="1">
      <alignment horizontal="right"/>
    </xf>
    <xf numFmtId="49" fontId="18" fillId="2" borderId="0" xfId="0" applyNumberFormat="1" applyFont="1" applyFill="1" applyBorder="1" applyAlignment="1" applyProtection="1">
      <alignment horizontal="right"/>
    </xf>
    <xf numFmtId="0" fontId="18" fillId="2" borderId="0" xfId="0" applyFont="1" applyFill="1" applyAlignment="1" applyProtection="1">
      <alignment horizontal="left" readingOrder="1"/>
    </xf>
    <xf numFmtId="0" fontId="18" fillId="2" borderId="0" xfId="0" applyFont="1" applyFill="1" applyAlignment="1">
      <alignment horizontal="left" readingOrder="1"/>
    </xf>
    <xf numFmtId="0" fontId="0" fillId="5" borderId="0" xfId="0" applyFill="1" applyBorder="1" applyAlignment="1" applyProtection="1">
      <alignment horizontal="center"/>
    </xf>
    <xf numFmtId="0" fontId="18" fillId="5" borderId="0" xfId="0" applyFont="1" applyFill="1" applyAlignment="1" applyProtection="1">
      <alignment horizontal="left" vertical="center" wrapText="1"/>
    </xf>
    <xf numFmtId="0" fontId="18" fillId="2" borderId="0" xfId="0" applyFont="1" applyFill="1" applyAlignment="1" applyProtection="1">
      <alignment horizontal="left" vertical="justify" wrapText="1"/>
    </xf>
    <xf numFmtId="0" fontId="18" fillId="5" borderId="0" xfId="0" applyFont="1" applyFill="1" applyBorder="1" applyAlignment="1" applyProtection="1">
      <alignment horizontal="left" vertical="center" wrapText="1"/>
    </xf>
    <xf numFmtId="165" fontId="11" fillId="2" borderId="0" xfId="0" applyNumberFormat="1" applyFont="1" applyFill="1" applyBorder="1" applyAlignment="1" applyProtection="1">
      <alignment horizontal="center"/>
    </xf>
    <xf numFmtId="166" fontId="11" fillId="2" borderId="0" xfId="0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11</xdr:col>
          <xdr:colOff>19050</xdr:colOff>
          <xdr:row>56</xdr:row>
          <xdr:rowOff>76200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V113"/>
  <sheetViews>
    <sheetView showGridLines="0" showRowColHeaders="0" tabSelected="1" zoomScaleNormal="100" workbookViewId="0">
      <selection activeCell="B17" sqref="B17:Y17"/>
    </sheetView>
  </sheetViews>
  <sheetFormatPr defaultColWidth="2.28515625" defaultRowHeight="12.75" x14ac:dyDescent="0.2"/>
  <cols>
    <col min="1" max="1" width="3.5703125" style="1" customWidth="1"/>
    <col min="2" max="2" width="2.5703125" style="1" customWidth="1"/>
    <col min="3" max="5" width="2.28515625" style="1" customWidth="1"/>
    <col min="6" max="6" width="3.28515625" style="1" customWidth="1"/>
    <col min="7" max="7" width="6.7109375" style="1" customWidth="1"/>
    <col min="8" max="13" width="2.28515625" style="1" customWidth="1"/>
    <col min="14" max="14" width="2.85546875" style="1" customWidth="1"/>
    <col min="15" max="15" width="2.5703125" style="1" customWidth="1"/>
    <col min="16" max="16" width="2.42578125" style="1" customWidth="1"/>
    <col min="17" max="17" width="2.28515625" style="1" customWidth="1"/>
    <col min="18" max="18" width="1.5703125" style="1" customWidth="1"/>
    <col min="19" max="20" width="2.28515625" style="1" customWidth="1"/>
    <col min="21" max="21" width="3.85546875" style="1" customWidth="1"/>
    <col min="22" max="24" width="2.28515625" style="1" customWidth="1"/>
    <col min="25" max="29" width="2.42578125" style="1" customWidth="1"/>
    <col min="30" max="30" width="3.5703125" style="1" customWidth="1"/>
    <col min="31" max="31" width="2.5703125" style="1" customWidth="1"/>
    <col min="32" max="33" width="2.7109375" style="1" customWidth="1"/>
    <col min="34" max="36" width="2.28515625" style="1" customWidth="1"/>
    <col min="37" max="37" width="1.42578125" style="1" customWidth="1"/>
    <col min="38" max="38" width="2.140625" style="1" customWidth="1"/>
    <col min="39" max="39" width="2.28515625" style="1" customWidth="1"/>
    <col min="40" max="40" width="1.28515625" style="1" customWidth="1"/>
    <col min="41" max="41" width="2.28515625" style="1" customWidth="1"/>
    <col min="42" max="42" width="3.5703125" style="1" customWidth="1"/>
    <col min="43" max="43" width="2.28515625" style="1" customWidth="1"/>
    <col min="44" max="44" width="3.140625" style="1" customWidth="1"/>
    <col min="45" max="45" width="9.28515625" style="1" customWidth="1"/>
    <col min="46" max="46" width="1.5703125" style="1" customWidth="1"/>
    <col min="47" max="47" width="7.28515625" style="1" hidden="1" customWidth="1"/>
    <col min="48" max="52" width="2.28515625" style="1" hidden="1" customWidth="1"/>
    <col min="53" max="53" width="2.5703125" style="1" hidden="1" customWidth="1"/>
    <col min="54" max="78" width="2.28515625" style="1" hidden="1" customWidth="1"/>
    <col min="79" max="79" width="5" style="7" customWidth="1"/>
    <col min="80" max="16384" width="2.28515625" style="1"/>
  </cols>
  <sheetData>
    <row r="1" spans="1:100" ht="15.75" customHeight="1" x14ac:dyDescent="0.2">
      <c r="A1" s="13"/>
      <c xmlns="http://schemas.openxmlformats.org/spreadsheetml/2006/main" r="B1" s="27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7"/>
      <c r="BK1" s="17"/>
      <c r="BL1" s="17"/>
      <c r="BM1" s="17"/>
      <c r="BN1" s="17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8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</row>
    <row r="2" spans="1:100" ht="20.100000000000001" customHeight="1" x14ac:dyDescent="0.25">
      <c r="A2" s="16"/>
      <c xmlns="http://schemas.openxmlformats.org/spreadsheetml/2006/main" r="B2" s="30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2"/>
      <c r="AE2" s="2"/>
      <c xmlns="http://schemas.openxmlformats.org/spreadsheetml/2006/main" r="AF2" s="101" t="s">
        <v>2</v>
      </c>
      <c r="AG2" s="133"/>
      <c r="AH2" s="133"/>
      <c r="AI2" s="133"/>
      <c r="AJ2" s="133"/>
      <c r="AK2" s="133"/>
      <c r="AL2" s="133"/>
      <c r="AM2" s="133"/>
      <c r="AN2" s="132"/>
      <c r="AO2" s="132"/>
      <c r="AP2" s="132"/>
      <c r="AQ2" s="132"/>
      <c r="AR2" s="132"/>
      <c r="AS2" s="132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7"/>
      <c r="BK2" s="17"/>
      <c r="BL2" s="17"/>
      <c r="BM2" s="17"/>
      <c r="BN2" s="17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89">
        <v>43738</v>
      </c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</row>
    <row r="3" spans="1:100" ht="18" x14ac:dyDescent="0.25">
      <c r="A3" s="16"/>
      <c xmlns="http://schemas.openxmlformats.org/spreadsheetml/2006/main" r="B3" s="30" t="s">
        <v>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2"/>
      <c r="AE3" s="2"/>
      <c xmlns="http://schemas.openxmlformats.org/spreadsheetml/2006/main" r="AF3" s="42" t="s">
        <v>4</v>
      </c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4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7"/>
      <c r="BK3" s="17"/>
      <c r="BL3" s="17"/>
      <c r="BM3" s="17"/>
      <c r="BN3" s="17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89">
        <v>43830</v>
      </c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</row>
    <row r="4" spans="1:100" ht="15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94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6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7"/>
      <c r="BK4" s="17"/>
      <c r="BL4" s="17"/>
      <c r="BM4" s="17"/>
      <c r="BN4" s="17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8">
        <v>43921</v>
      </c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</row>
    <row r="5" spans="1:100" ht="1.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94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6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7"/>
      <c r="BK5" s="17"/>
      <c r="BL5" s="17"/>
      <c r="BM5" s="17"/>
      <c r="BN5" s="17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8">
        <v>44012</v>
      </c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</row>
    <row r="6" spans="1:100" x14ac:dyDescent="0.2">
      <c r="A6" s="16"/>
      <c xmlns="http://schemas.openxmlformats.org/spreadsheetml/2006/main" r="B6" s="157" t="s">
        <v>5</v>
      </c>
      <c r="C6" s="157"/>
      <c r="D6" s="157"/>
      <c r="E6" s="157"/>
      <c r="F6" s="157"/>
      <c xmlns="http://schemas.openxmlformats.org/spreadsheetml/2006/main" r="G6" s="91" t="s">
        <v>0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94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6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7"/>
      <c r="BK6" s="17"/>
      <c r="BL6" s="17"/>
      <c r="BM6" s="17"/>
      <c r="BN6" s="17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8">
        <v>44104</v>
      </c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</row>
    <row r="7" spans="1:100" ht="11.25" customHeight="1" x14ac:dyDescent="0.2">
      <c r="A7" s="16"/>
      <c r="B7" s="16"/>
      <c r="C7" s="16"/>
      <c r="D7" s="16"/>
      <c r="E7" s="16"/>
      <c r="F7" s="16"/>
      <c xmlns="http://schemas.openxmlformats.org/spreadsheetml/2006/main" r="G7" s="105" t="s">
        <v>6</v>
      </c>
      <c r="H7" s="91"/>
      <c r="I7" s="91"/>
      <c r="J7" s="91"/>
      <c r="K7" s="91"/>
      <c r="L7" s="91"/>
      <c r="M7" s="67"/>
      <c r="N7" s="67"/>
      <c r="O7" s="67"/>
      <c r="P7" s="67"/>
      <c r="Q7" s="67"/>
      <c r="R7" s="67"/>
      <c r="S7" s="67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94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7"/>
      <c r="BK7" s="17"/>
      <c r="BL7" s="17"/>
      <c r="BM7" s="17"/>
      <c r="BN7" s="17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8">
        <v>44196</v>
      </c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</row>
    <row r="8" spans="1:100" ht="12.75" customHeight="1" x14ac:dyDescent="0.2">
      <c r="A8" s="31"/>
      <c r="B8" s="32"/>
      <c r="C8" s="32"/>
      <c r="D8" s="32"/>
      <c r="E8" s="32"/>
      <c r="F8" s="32"/>
      <c xmlns="http://schemas.openxmlformats.org/spreadsheetml/2006/main" r="G8" s="105" t="s">
        <v>7</v>
      </c>
      <c r="H8" s="106"/>
      <c r="I8" s="106"/>
      <c r="J8" s="106"/>
      <c r="K8" s="106"/>
      <c r="L8" s="106"/>
      <c r="M8" s="106"/>
      <c r="N8" s="106"/>
      <c r="O8" s="106"/>
      <c r="P8" s="67"/>
      <c r="Q8" s="67"/>
      <c r="R8" s="67"/>
      <c r="S8" s="68"/>
      <c r="T8" s="33"/>
      <c r="U8" s="33"/>
      <c r="V8" s="33"/>
      <c r="W8" s="33"/>
      <c r="X8" s="33"/>
      <c r="Y8" s="33"/>
      <c r="Z8" s="33"/>
      <c r="AA8" s="33"/>
      <c r="AB8" s="33"/>
      <c r="AC8" s="33"/>
      <c r="AD8" s="31"/>
      <c r="AE8" s="16"/>
      <c r="AF8" s="97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9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7"/>
      <c r="BK8" s="17"/>
      <c r="BL8" s="17"/>
      <c r="BM8" s="17"/>
      <c r="BN8" s="17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8">
        <v>44286</v>
      </c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</row>
    <row r="9" spans="1:100" ht="19.5" customHeight="1" x14ac:dyDescent="0.2">
      <c r="A9" s="31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1"/>
      <c r="AE9" s="16"/>
      <c xmlns="http://schemas.openxmlformats.org/spreadsheetml/2006/main" r="AF9" s="101" t="s">
        <v>8</v>
      </c>
      <c r="AG9" s="102"/>
      <c r="AH9" s="102"/>
      <c r="AI9" s="102"/>
      <c r="AJ9" s="102"/>
      <c r="AK9" s="102"/>
      <c r="AL9" s="102"/>
      <c r="AM9" s="102"/>
      <c r="AN9" s="103"/>
      <c r="AO9" s="103"/>
      <c r="AP9" s="103"/>
      <c r="AQ9" s="103"/>
      <c r="AR9" s="103"/>
      <c r="AS9" s="10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7"/>
      <c r="BK9" s="17"/>
      <c r="BL9" s="17"/>
      <c r="BM9" s="17"/>
      <c r="BN9" s="17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8">
        <v>44377</v>
      </c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</row>
    <row r="10" spans="1:100" ht="24" customHeight="1" x14ac:dyDescent="0.2">
      <c r="A10" s="35"/>
      <c xmlns="http://schemas.openxmlformats.org/spreadsheetml/2006/main" r="B10" s="92" t="s">
        <v>9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52"/>
      <c r="AA10" s="52"/>
      <c r="AB10" s="52"/>
      <c r="AC10" s="52"/>
      <c r="AD10" s="31"/>
      <c r="AE10" s="16"/>
      <c xmlns="http://schemas.openxmlformats.org/spreadsheetml/2006/main" r="AF10" s="101" t="s">
        <v>10</v>
      </c>
      <c r="AG10" s="102"/>
      <c r="AH10" s="102"/>
      <c r="AI10" s="102"/>
      <c r="AJ10" s="102"/>
      <c r="AK10" s="102"/>
      <c r="AL10" s="102"/>
      <c r="AM10" s="102"/>
      <c r="AN10" s="104" t="str">
        <f>IF(ISBLANK(AN9),"",VLOOKUP(EOMONTH(AN9,0),Sheet2!$A$1:$B$14,2))</f>
        <v/>
      </c>
      <c r="AO10" s="104"/>
      <c r="AP10" s="104"/>
      <c r="AQ10" s="104"/>
      <c r="AR10" s="104"/>
      <c r="AS10" s="104"/>
      <c r="AT10" s="16"/>
      <c r="AU10" s="13"/>
      <c r="AV10" s="16"/>
      <c r="AW10" s="16"/>
      <c r="AX10" s="16"/>
      <c r="AY10" s="16"/>
      <c r="AZ10" s="16"/>
      <c r="BA10" s="29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8">
        <v>44469</v>
      </c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</row>
    <row r="11" spans="1:100" ht="19.5" customHeight="1" x14ac:dyDescent="0.2">
      <c r="A11" s="31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1"/>
      <c r="AE11" s="16"/>
      <c xmlns="http://schemas.openxmlformats.org/spreadsheetml/2006/main" r="AF11" s="101" t="s">
        <v>11</v>
      </c>
      <c r="AG11" s="102"/>
      <c r="AH11" s="102"/>
      <c r="AI11" s="102"/>
      <c r="AJ11" s="102"/>
      <c r="AK11" s="102"/>
      <c r="AL11" s="102"/>
      <c r="AM11" s="102"/>
      <c r="AN11" s="100"/>
      <c r="AO11" s="100"/>
      <c r="AP11" s="100"/>
      <c r="AQ11" s="100"/>
      <c r="AR11" s="100"/>
      <c r="AS11" s="100"/>
      <c r="AT11" s="20"/>
      <c r="AU11" s="13"/>
      <c r="AV11" s="19"/>
      <c r="AW11" s="16"/>
      <c r="AX11" s="16"/>
      <c r="AY11" s="16"/>
      <c r="AZ11" s="16"/>
      <c r="BA11" s="16"/>
      <c r="BB11" s="16"/>
      <c r="BC11" s="16"/>
      <c r="BD11" s="16"/>
      <c r="BE11" s="20"/>
      <c r="BF11" s="20"/>
      <c r="BG11" s="20"/>
      <c r="BH11" s="20"/>
      <c r="BI11" s="20"/>
      <c r="BJ11" s="16"/>
      <c r="BK11" s="16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8">
        <v>44561</v>
      </c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</row>
    <row r="12" spans="1:100" ht="12" customHeight="1" x14ac:dyDescent="0.2">
      <c r="A12" s="31"/>
      <c xmlns="http://schemas.openxmlformats.org/spreadsheetml/2006/main" r="B12" s="36" t="s">
        <v>12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16"/>
      <c r="AF12" s="37"/>
      <c r="AG12" s="38"/>
      <c r="AH12" s="38"/>
      <c xmlns="http://schemas.openxmlformats.org/spreadsheetml/2006/main" r="AI12" s="156" t="s">
        <v>13</v>
      </c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20"/>
      <c r="AU12" s="13"/>
      <c r="AV12" s="19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89">
        <v>44651</v>
      </c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</row>
    <row r="13" spans="1:100" ht="9.75" customHeight="1" x14ac:dyDescent="0.25">
      <c r="A13" s="31"/>
      <c r="B13" s="147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9"/>
      <c r="Z13" s="55"/>
      <c r="AA13" s="55"/>
      <c r="AB13" s="55"/>
      <c r="AC13" s="55"/>
      <c r="AD13" s="31"/>
      <c r="AE13" s="16"/>
      <c r="AF13" s="39"/>
      <c r="AG13" s="38"/>
      <c r="AH13" s="38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3"/>
      <c r="AU13" s="13"/>
      <c r="AV13" s="21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89">
        <v>44742</v>
      </c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</row>
    <row r="14" spans="1:100" ht="6" customHeight="1" x14ac:dyDescent="0.25">
      <c r="A14" s="31"/>
      <c r="B14" s="150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2"/>
      <c r="Z14" s="55"/>
      <c r="AA14" s="55"/>
      <c r="AB14" s="55"/>
      <c r="AC14" s="55"/>
      <c r="AD14" s="31"/>
      <c r="AE14" s="16"/>
      <c r="AF14" s="40"/>
      <c r="AG14" s="40"/>
      <c r="AH14" s="40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3"/>
      <c r="AV14" s="21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89">
        <v>44834</v>
      </c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ht="14.25" customHeight="1" x14ac:dyDescent="0.25">
      <c r="A15" s="31"/>
      <c r="B15" s="150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2"/>
      <c r="Z15" s="55"/>
      <c r="AA15" s="55"/>
      <c r="AB15" s="55"/>
      <c r="AC15" s="55"/>
      <c r="AD15" s="31"/>
      <c r="AE15" s="31"/>
      <c r="AF15" s="40"/>
      <c r="AG15" s="40"/>
      <c r="AH15" s="40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3"/>
      <c r="AU15" s="13"/>
      <c r="AV15" s="21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</row>
    <row r="16" spans="1:100" ht="13.5" customHeight="1" x14ac:dyDescent="0.25">
      <c r="A16" s="31"/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2"/>
      <c r="Z16" s="55"/>
      <c r="AA16" s="55"/>
      <c r="AB16" s="55"/>
      <c r="AC16" s="55"/>
      <c r="AD16" s="31"/>
      <c r="AE16" s="31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13"/>
      <c r="AU16" s="13"/>
      <c r="AV16" s="21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</row>
    <row r="17" spans="1:100" ht="13.5" customHeight="1" x14ac:dyDescent="0.2">
      <c r="A17" s="31"/>
      <c r="B17" s="144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6"/>
      <c r="Z17" s="56"/>
      <c r="AA17" s="56"/>
      <c r="AB17" s="56"/>
      <c r="AC17" s="56"/>
      <c r="AD17" s="31"/>
      <c r="AE17" s="31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13"/>
      <c r="AU17" s="13"/>
      <c r="AV17" s="21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</row>
    <row r="18" spans="1:100" x14ac:dyDescent="0.2">
      <c r="A18" s="31"/>
      <c r="B18" s="153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5"/>
      <c r="Z18" s="56"/>
      <c r="AA18" s="56"/>
      <c r="AB18" s="56"/>
      <c r="AC18" s="56"/>
      <c r="AD18" s="31"/>
      <c r="AE18" s="31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13"/>
      <c r="AU18" s="13"/>
      <c r="AV18" s="21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</row>
    <row r="19" spans="1:100" x14ac:dyDescent="0.2">
      <c r="A19" s="31"/>
      <c r="B19" s="153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5"/>
      <c r="Z19" s="56"/>
      <c r="AA19" s="56"/>
      <c r="AB19" s="56"/>
      <c r="AC19" s="56"/>
      <c r="AD19" s="31"/>
      <c r="AE19" s="3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13"/>
      <c r="AU19" s="13"/>
      <c r="AV19" s="21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</row>
    <row r="20" spans="1:100" ht="17.25" customHeight="1" x14ac:dyDescent="0.2">
      <c r="A20" s="3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53"/>
      <c r="AA20" s="53"/>
      <c r="AB20" s="53"/>
      <c r="AC20" s="53"/>
      <c r="AD20" s="31"/>
      <c r="AE20" s="3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13"/>
      <c r="AU20" s="13"/>
      <c r="AV20" s="21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</row>
    <row r="21" spans="1:100" ht="12" customHeight="1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</row>
    <row r="22" spans="1:100" ht="21" customHeight="1" x14ac:dyDescent="0.2">
      <c xmlns="http://schemas.openxmlformats.org/spreadsheetml/2006/main" r="A22" s="70" t="s">
        <v>14</v>
      </c>
      <c xmlns="http://schemas.openxmlformats.org/spreadsheetml/2006/main" r="B22" s="185" t="s">
        <v>15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51"/>
      <c r="AA22" s="51"/>
      <c r="AB22" s="51"/>
      <c r="AF22" s="51"/>
      <c xmlns="http://schemas.openxmlformats.org/spreadsheetml/2006/main" r="AG22" s="61" t="s">
        <v>14</v>
      </c>
      <c r="AH22" s="137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9"/>
      <c r="AT22" s="13"/>
      <c r="AU22" s="13"/>
      <c r="AV22" s="13"/>
      <c r="AW22" s="188"/>
      <c r="AX22" s="188"/>
      <c r="AY22" s="188"/>
      <c r="AZ22" s="188"/>
      <c r="BA22" s="186"/>
      <c r="BB22" s="186"/>
      <c r="BC22" s="186"/>
      <c r="BD22" s="186"/>
      <c r="BE22" s="22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</row>
    <row r="23" spans="1:100" ht="20.25" customHeight="1" x14ac:dyDescent="0.2">
      <c xmlns="http://schemas.openxmlformats.org/spreadsheetml/2006/main" r="A23" s="71" t="s">
        <v>16</v>
      </c>
      <c xmlns="http://schemas.openxmlformats.org/spreadsheetml/2006/main" r="B23" s="183" t="s">
        <v>17</v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F23" s="13"/>
      <c xmlns="http://schemas.openxmlformats.org/spreadsheetml/2006/main" r="AG23" s="54" t="s">
        <v>16</v>
      </c>
      <c r="AH23" s="137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9"/>
      <c r="AT23" s="13"/>
      <c r="AU23" s="13"/>
      <c r="AV23" s="13"/>
      <c r="AW23" s="50"/>
      <c r="AX23" s="50"/>
      <c r="AY23" s="50"/>
      <c r="AZ23" s="50"/>
      <c r="BA23" s="49"/>
      <c r="BB23" s="49"/>
      <c r="BC23" s="49"/>
      <c r="BD23" s="49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</row>
    <row r="24" spans="1:100" ht="21" customHeight="1" x14ac:dyDescent="0.2">
      <c xmlns="http://schemas.openxmlformats.org/spreadsheetml/2006/main" r="A24" s="71" t="s">
        <v>18</v>
      </c>
      <c xmlns="http://schemas.openxmlformats.org/spreadsheetml/2006/main" r="B24" s="183" t="s">
        <v>19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57"/>
      <c r="AB24" s="57"/>
      <c r="AF24" s="13"/>
      <c xmlns="http://schemas.openxmlformats.org/spreadsheetml/2006/main" r="AG24" s="54" t="s">
        <v>18</v>
      </c>
      <c r="AH24" s="137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9"/>
      <c r="AT24" s="13"/>
      <c r="AU24" s="13"/>
      <c r="AV24" s="13"/>
      <c r="AW24" s="50"/>
      <c r="AX24" s="50"/>
      <c r="AY24" s="50"/>
      <c r="AZ24" s="50"/>
      <c r="BA24" s="49"/>
      <c r="BB24" s="49"/>
      <c r="BC24" s="49"/>
      <c r="BD24" s="49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</row>
    <row r="25" spans="1:100" ht="21" customHeight="1" x14ac:dyDescent="0.2">
      <c xmlns="http://schemas.openxmlformats.org/spreadsheetml/2006/main" r="A25" s="72" t="s">
        <v>20</v>
      </c>
      <c xmlns="http://schemas.openxmlformats.org/spreadsheetml/2006/main" r="B25" s="78" t="s">
        <v>21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9"/>
      <c r="W25" s="79"/>
      <c r="X25" s="79"/>
      <c r="Y25" s="79"/>
      <c r="Z25" s="58"/>
      <c r="AA25" s="58"/>
      <c r="AB25" s="58"/>
      <c r="AF25" s="13"/>
      <c xmlns="http://schemas.openxmlformats.org/spreadsheetml/2006/main" r="AG25" s="54" t="s">
        <v>20</v>
      </c>
      <c r="AH25" s="140">
        <f>AH22-AH23-AH24</f>
        <v>0</v>
      </c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2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 t="s">
        <v>22</v>
      </c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</row>
    <row r="26" spans="1:100" ht="21" customHeight="1" x14ac:dyDescent="0.2">
      <c xmlns="http://schemas.openxmlformats.org/spreadsheetml/2006/main" r="A26" s="72" t="s">
        <v>23</v>
      </c>
      <c xmlns="http://schemas.openxmlformats.org/spreadsheetml/2006/main" r="B26" s="78" t="s">
        <v>24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13"/>
      <c r="AA26" s="13"/>
      <c r="AB26" s="13"/>
      <c r="AF26" s="13"/>
      <c xmlns="http://schemas.openxmlformats.org/spreadsheetml/2006/main" r="AG26" s="54" t="s">
        <v>23</v>
      </c>
      <c r="AH26" s="137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9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</row>
    <row r="27" spans="1:100" ht="20.25" customHeight="1" x14ac:dyDescent="0.2">
      <c xmlns="http://schemas.openxmlformats.org/spreadsheetml/2006/main" r="A27" s="73" t="s">
        <v>25</v>
      </c>
      <c xmlns="http://schemas.openxmlformats.org/spreadsheetml/2006/main" r="B27" s="80" t="s">
        <v>26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13"/>
      <c r="AA27" s="13"/>
      <c r="AB27" s="13"/>
      <c r="AF27" s="13"/>
      <c xmlns="http://schemas.openxmlformats.org/spreadsheetml/2006/main" r="AG27" s="54" t="s">
        <v>25</v>
      </c>
      <c r="AH27" s="140">
        <f>AH25-AH26</f>
        <v>0</v>
      </c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2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</row>
    <row r="28" spans="1:100" ht="27.75" customHeight="1" x14ac:dyDescent="0.2">
      <c xmlns="http://schemas.openxmlformats.org/spreadsheetml/2006/main" r="A28" s="74" t="s">
        <v>27</v>
      </c>
      <c xmlns="http://schemas.openxmlformats.org/spreadsheetml/2006/main" r="B28" s="184" t="s">
        <v>28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F28" s="48"/>
      <c xmlns="http://schemas.openxmlformats.org/spreadsheetml/2006/main" r="AG28" s="54" t="s">
        <v>27</v>
      </c>
      <c r="AH28" s="140">
        <f>IF(AH27&gt;0,AH27,0)</f>
        <v>0</v>
      </c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2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</row>
    <row r="29" spans="1:100" ht="21" customHeight="1" x14ac:dyDescent="0.2">
      <c xmlns="http://schemas.openxmlformats.org/spreadsheetml/2006/main" r="A29" s="72" t="s">
        <v>29</v>
      </c>
      <c xmlns="http://schemas.openxmlformats.org/spreadsheetml/2006/main" r="B29" s="78" t="s">
        <v>30</v>
      </c>
      <c r="C29" s="78"/>
      <c r="D29" s="78"/>
      <c r="E29" s="78"/>
      <c r="F29" s="78"/>
      <c r="G29" s="78"/>
      <c r="H29" s="78"/>
      <c r="I29" s="78"/>
      <c r="J29" s="81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13"/>
      <c r="AA29" s="13"/>
      <c r="AB29" s="13"/>
      <c r="AF29" s="13"/>
      <c xmlns="http://schemas.openxmlformats.org/spreadsheetml/2006/main" r="AG29" s="62" t="s">
        <v>29</v>
      </c>
      <c r="AH29" s="140">
        <f>IF(AH28&gt;0,50000,0)</f>
        <v>0</v>
      </c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2"/>
      <c r="AU29" s="13"/>
      <c r="AV29" s="13"/>
      <c r="AW29" s="1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16"/>
      <c r="BM29" s="16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2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</row>
    <row r="30" spans="1:100" ht="15.95" hidden="1" customHeight="1" x14ac:dyDescent="0.2">
      <c r="A30" s="69"/>
      <c r="B30" s="82"/>
      <c r="C30" s="83"/>
      <c r="D30" s="83"/>
      <c r="E30" s="83"/>
      <c r="F30" s="83"/>
      <c r="G30" s="83"/>
      <c r="H30" s="83"/>
      <c r="I30" s="83"/>
      <c r="J30" s="81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2"/>
      <c r="AA30" s="2"/>
      <c r="AB30" s="2"/>
      <c r="AG30" s="62"/>
      <c r="AH30" s="64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6"/>
      <c r="AU30" s="13"/>
      <c r="AV30" s="13"/>
      <c r="AW30" s="13"/>
      <c r="AX30" s="3"/>
      <c r="AY30" s="3"/>
      <c r="AZ30" s="3"/>
      <c r="BA30" s="3" t="s">
        <v>22</v>
      </c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16"/>
      <c r="BM30" s="16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2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</row>
    <row r="31" spans="1:100" ht="5.25" hidden="1" customHeight="1" x14ac:dyDescent="0.2">
      <c r="A31" s="69"/>
      <c r="B31" s="82"/>
      <c r="C31" s="83"/>
      <c r="D31" s="83"/>
      <c r="E31" s="83"/>
      <c r="F31" s="83"/>
      <c r="G31" s="83"/>
      <c r="H31" s="83"/>
      <c r="I31" s="83"/>
      <c r="J31" s="81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2"/>
      <c r="AA31" s="2"/>
      <c r="AB31" s="2"/>
      <c r="AG31" s="62"/>
      <c r="AH31" s="64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6"/>
      <c r="AU31" s="13"/>
      <c r="AV31" s="13"/>
      <c r="AW31" s="1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16"/>
      <c r="BM31" s="16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2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</row>
    <row r="32" spans="1:100" ht="15.95" hidden="1" customHeight="1" x14ac:dyDescent="0.2">
      <c r="A32" s="69"/>
      <c r="B32" s="82"/>
      <c r="C32" s="83"/>
      <c r="D32" s="83"/>
      <c r="E32" s="83"/>
      <c r="F32" s="83"/>
      <c r="G32" s="83"/>
      <c r="H32" s="83"/>
      <c r="I32" s="83"/>
      <c r="J32" s="81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2"/>
      <c r="AA32" s="2"/>
      <c r="AB32" s="2"/>
      <c r="AG32" s="62"/>
      <c r="AH32" s="64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6"/>
      <c r="AU32" s="13"/>
      <c r="AV32" s="13"/>
      <c r="AW32" s="1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16"/>
      <c r="BM32" s="16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2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</row>
    <row r="33" spans="1:100" ht="16.5" hidden="1" customHeight="1" x14ac:dyDescent="0.2">
      <c r="A33" s="75"/>
      <c r="B33" s="75"/>
      <c r="C33" s="75"/>
      <c r="D33" s="75"/>
      <c r="E33" s="75"/>
      <c r="F33" s="75"/>
      <c r="G33" s="75"/>
      <c r="H33" s="75"/>
      <c r="I33" s="75"/>
      <c r="J33" s="81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AG33" s="62"/>
      <c r="AH33" s="64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6"/>
      <c r="AU33" s="13"/>
      <c r="AV33" s="13"/>
      <c r="AW33" s="1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16"/>
      <c r="BM33" s="16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2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</row>
    <row r="34" spans="1:100" ht="15.95" hidden="1" customHeight="1" x14ac:dyDescent="0.2">
      <c r="A34" s="69"/>
      <c r="B34" s="82"/>
      <c r="C34" s="79"/>
      <c r="D34" s="79"/>
      <c r="E34" s="79"/>
      <c r="F34" s="79"/>
      <c r="G34" s="79"/>
      <c r="H34" s="79"/>
      <c r="I34" s="79"/>
      <c r="J34" s="81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16"/>
      <c r="AA34" s="13"/>
      <c r="AB34" s="13"/>
      <c r="AF34" s="13"/>
      <c r="AG34" s="62"/>
      <c r="AH34" s="64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6"/>
      <c r="AU34" s="13"/>
      <c r="AV34" s="13"/>
      <c r="AW34" s="1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16"/>
      <c r="BM34" s="16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2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</row>
    <row r="35" spans="1:100" ht="6" hidden="1" customHeight="1" x14ac:dyDescent="0.2">
      <c r="A35" s="69"/>
      <c r="B35" s="82"/>
      <c r="C35" s="79"/>
      <c r="D35" s="79"/>
      <c r="E35" s="79"/>
      <c r="F35" s="79"/>
      <c r="G35" s="79"/>
      <c r="H35" s="79"/>
      <c r="I35" s="79"/>
      <c r="J35" s="81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16"/>
      <c r="AA35" s="13"/>
      <c r="AB35" s="13"/>
      <c r="AF35" s="13"/>
      <c r="AG35" s="62"/>
      <c r="AH35" s="64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6"/>
      <c r="AU35" s="13"/>
      <c r="AV35" s="13"/>
      <c r="AW35" s="1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16"/>
      <c r="BM35" s="16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2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</row>
    <row r="36" spans="1:100" ht="15.95" hidden="1" customHeight="1" x14ac:dyDescent="0.2">
      <c r="A36" s="69"/>
      <c r="B36" s="82"/>
      <c r="C36" s="79"/>
      <c r="D36" s="79"/>
      <c r="E36" s="79"/>
      <c r="F36" s="79"/>
      <c r="G36" s="79"/>
      <c r="H36" s="79"/>
      <c r="I36" s="79"/>
      <c r="J36" s="81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16"/>
      <c r="AA36" s="13"/>
      <c r="AB36" s="13"/>
      <c r="AF36" s="13"/>
      <c r="AG36" s="62"/>
      <c r="AH36" s="64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6"/>
      <c r="AU36" s="13"/>
      <c r="AV36" s="13"/>
      <c r="AW36" s="1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16"/>
      <c r="BM36" s="16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2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</row>
    <row r="37" spans="1:100" ht="14.25" hidden="1" customHeight="1" x14ac:dyDescent="0.2">
      <c r="A37" s="69"/>
      <c r="B37" s="83"/>
      <c r="C37" s="79"/>
      <c r="D37" s="79"/>
      <c r="E37" s="79"/>
      <c r="F37" s="79"/>
      <c r="G37" s="79"/>
      <c r="H37" s="79"/>
      <c r="I37" s="79"/>
      <c r="J37" s="81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16"/>
      <c r="AA37" s="13"/>
      <c r="AB37" s="13"/>
      <c r="AF37" s="13"/>
      <c r="AG37" s="62"/>
      <c r="AH37" s="64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6"/>
      <c r="AU37" s="13"/>
      <c r="AV37" s="13"/>
      <c r="AW37" s="1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16"/>
      <c r="BM37" s="16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2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</row>
    <row r="38" spans="1:100" ht="4.5" hidden="1" customHeight="1" x14ac:dyDescent="0.2">
      <c r="A38" s="69"/>
      <c r="B38" s="83"/>
      <c r="C38" s="79"/>
      <c r="D38" s="79"/>
      <c r="E38" s="79"/>
      <c r="F38" s="79"/>
      <c r="G38" s="79"/>
      <c r="H38" s="79"/>
      <c r="I38" s="79"/>
      <c r="J38" s="81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16"/>
      <c r="AA38" s="13"/>
      <c r="AB38" s="13"/>
      <c r="AF38" s="13"/>
      <c r="AG38" s="62"/>
      <c r="AH38" s="64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6"/>
      <c r="AU38" s="13"/>
      <c r="AV38" s="13"/>
      <c r="AW38" s="1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16"/>
      <c r="BM38" s="16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2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</row>
    <row r="39" spans="1:100" ht="21" customHeight="1" x14ac:dyDescent="0.2">
      <c xmlns="http://schemas.openxmlformats.org/spreadsheetml/2006/main" r="A39" s="76" t="s">
        <v>31</v>
      </c>
      <c xmlns="http://schemas.openxmlformats.org/spreadsheetml/2006/main" r="B39" s="75" t="s">
        <v>32</v>
      </c>
      <c r="C39" s="79"/>
      <c r="D39" s="79"/>
      <c r="E39" s="79"/>
      <c r="F39" s="84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6"/>
      <c r="U39" s="136"/>
      <c r="V39" s="136"/>
      <c r="W39" s="136"/>
      <c r="X39" s="136"/>
      <c r="Y39" s="136"/>
      <c r="Z39" s="59"/>
      <c r="AA39" s="15"/>
      <c r="AB39" s="15"/>
      <c r="AF39" s="15"/>
      <c xmlns="http://schemas.openxmlformats.org/spreadsheetml/2006/main" r="AG39" s="61" t="s">
        <v>31</v>
      </c>
      <c r="AH39" s="140">
        <f>IF(AH28-AH29&lt;0,0, AH28-AH29)</f>
        <v>0</v>
      </c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2"/>
      <c r="AU39" s="13"/>
      <c r="AV39" s="13"/>
      <c r="AW39" s="1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16"/>
      <c r="BM39" s="16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2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</row>
    <row r="40" spans="1:100" ht="21" customHeight="1" x14ac:dyDescent="0.2">
      <c xmlns="http://schemas.openxmlformats.org/spreadsheetml/2006/main" r="A40" s="72" t="s">
        <v>33</v>
      </c>
      <c xmlns="http://schemas.openxmlformats.org/spreadsheetml/2006/main" r="B40" s="88" t="s">
        <v>34</v>
      </c>
      <c r="C40" s="78"/>
      <c r="D40" s="78"/>
      <c r="E40" s="78"/>
      <c r="F40" s="78"/>
      <c r="G40" s="78"/>
      <c r="H40" s="78"/>
      <c r="I40" s="78"/>
      <c r="J40" s="81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13"/>
      <c r="AA40" s="13"/>
      <c r="AB40" s="13"/>
      <c r="AF40" s="13"/>
      <c xmlns="http://schemas.openxmlformats.org/spreadsheetml/2006/main" r="AG40" s="54" t="s">
        <v>33</v>
      </c>
      <c r="AH40" s="140">
        <f>AH39*0.01378</f>
        <v>0</v>
      </c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2"/>
      <c r="AU40" s="13"/>
      <c r="AV40" s="13"/>
      <c r="AW40" s="1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45"/>
      <c r="CB40" s="16"/>
      <c r="CC40" s="16"/>
      <c r="CD40" s="16"/>
      <c r="CE40" s="16"/>
      <c r="CF40" s="16"/>
      <c r="CG40" s="16"/>
      <c r="CH40" s="16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</row>
    <row r="41" spans="1:100" ht="21" customHeight="1" x14ac:dyDescent="0.2">
      <c xmlns="http://schemas.openxmlformats.org/spreadsheetml/2006/main" r="A41" s="77" t="s">
        <v>35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8"/>
      <c r="Z41" s="13"/>
      <c r="AA41" s="13"/>
      <c r="AB41" s="13"/>
      <c r="AF41" s="13"/>
      <c xmlns="http://schemas.openxmlformats.org/spreadsheetml/2006/main" r="AG41" s="54" t="s">
        <v>36</v>
      </c>
      <c r="AH41" s="137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9"/>
      <c r="AU41" s="13"/>
      <c r="AV41" s="13"/>
      <c r="AW41" s="1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45"/>
      <c r="CB41" s="16"/>
      <c r="CC41" s="16"/>
      <c r="CD41" s="16"/>
      <c r="CE41" s="16"/>
      <c r="CF41" s="16"/>
      <c r="CG41" s="16"/>
      <c r="CH41" s="16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</row>
    <row r="42" spans="1:100" ht="21" customHeight="1" x14ac:dyDescent="0.2">
      <c xmlns="http://schemas.openxmlformats.org/spreadsheetml/2006/main" r="A42" s="72" t="s">
        <v>37</v>
      </c>
      <c xmlns="http://schemas.openxmlformats.org/spreadsheetml/2006/main" r="B42" s="78" t="s">
        <v>38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87"/>
      <c r="W42" s="87"/>
      <c r="X42" s="87"/>
      <c r="Y42" s="87"/>
      <c r="Z42" s="60"/>
      <c r="AA42" s="60"/>
      <c r="AB42" s="60"/>
      <c r="AF42" s="13"/>
      <c xmlns="http://schemas.openxmlformats.org/spreadsheetml/2006/main" r="AG42" s="54" t="s">
        <v>37</v>
      </c>
      <c r="AH42" s="137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9"/>
      <c r="AU42" s="13"/>
      <c r="AV42" s="13"/>
      <c r="AW42" s="1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45"/>
      <c r="CB42" s="16"/>
      <c r="CC42" s="16"/>
      <c r="CD42" s="16"/>
      <c r="CE42" s="16"/>
      <c r="CF42" s="16"/>
      <c r="CG42" s="16"/>
      <c r="CH42" s="16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</row>
    <row r="43" spans="1:100" ht="21" customHeight="1" x14ac:dyDescent="0.2">
      <c xmlns="http://schemas.openxmlformats.org/spreadsheetml/2006/main" r="A43" s="72" t="s">
        <v>39</v>
      </c>
      <c xmlns="http://schemas.openxmlformats.org/spreadsheetml/2006/main" r="B43" s="88" t="s">
        <v>40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13"/>
      <c r="AA43" s="13"/>
      <c r="AB43" s="13"/>
      <c r="AF43" s="13"/>
      <c xmlns="http://schemas.openxmlformats.org/spreadsheetml/2006/main" r="AG43" s="54" t="s">
        <v>39</v>
      </c>
      <c r="AH43" s="140">
        <f>AH40-AH41-AH42</f>
        <v>0</v>
      </c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2"/>
      <c r="AU43" s="13"/>
      <c r="AV43" s="13"/>
      <c r="AW43" s="1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45"/>
      <c r="CB43" s="16"/>
      <c r="CC43" s="16"/>
      <c r="CD43" s="16"/>
      <c r="CE43" s="16"/>
      <c r="CF43" s="16"/>
      <c r="CG43" s="16"/>
      <c r="CH43" s="16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</row>
    <row r="44" spans="1:100" ht="21" customHeight="1" x14ac:dyDescent="0.2">
      <c xmlns="http://schemas.openxmlformats.org/spreadsheetml/2006/main" r="A44" s="72" t="s">
        <v>41</v>
      </c>
      <c xmlns="http://schemas.openxmlformats.org/spreadsheetml/2006/main" r="B44" s="78" t="str">
        <f>CONCATENATE("PENALTY (LINE 12 x ", P44,"%)  See Instructions")</f>
        <v>PENALIZACIÓN (LÍNEA 12 x 0 %) Consulte las instrucciones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23">
        <f>IF(ISBLANK(AN9),0,(PRODUCT(100,VLOOKUP(AN9,Sheet1!$A$1:$G$50,IF(AN11&lt;=AN10,2,IF(AN11&lt;=AN10+10,3,IF(AN11&lt;=AN10+15,4,IF(AN11&lt;=AN10+20,5,IF(AN11&lt;=AN10+30,6,7)))))))))</f>
        <v>0</v>
      </c>
      <c r="Q44" s="78"/>
      <c r="R44" s="78"/>
      <c r="S44" s="78"/>
      <c r="T44" s="78"/>
      <c r="U44" s="78"/>
      <c r="V44" s="78"/>
      <c r="W44" s="78"/>
      <c r="X44" s="78"/>
      <c r="Y44" s="78"/>
      <c r="Z44" s="13"/>
      <c r="AA44" s="13"/>
      <c r="AB44" s="13"/>
      <c r="AF44" s="13"/>
      <c xmlns="http://schemas.openxmlformats.org/spreadsheetml/2006/main" r="AG44" s="54" t="s">
        <v>41</v>
      </c>
      <c r="AH44" s="140">
        <f>IF($BN$44+$BN$45&lt;15,0,BN44)</f>
        <v>0</v>
      </c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2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6"/>
      <c r="BN44" s="46">
        <f>IF(ISBLANK($AN$9),0,(PRODUCT($AH$43,VLOOKUP($AN$9,Sheet1!$A$1:$G$50,IF($AN$11&lt;=$AN$10,2,IF($AN$11&lt;=$AN$10+10,3,IF($AN$11&lt;=$AN$10+15,4,IF($AN$11&lt;=$AN$10+20,5,IF($AN$11&lt;=$AN$10+30,6,7)))))))))</f>
        <v>0</v>
      </c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16"/>
      <c r="CD44" s="16"/>
      <c r="CE44" s="16"/>
      <c r="CF44" s="16"/>
      <c r="CG44" s="16"/>
      <c r="CH44" s="16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</row>
    <row r="45" spans="1:100" ht="20.25" customHeight="1" x14ac:dyDescent="0.2">
      <c xmlns="http://schemas.openxmlformats.org/spreadsheetml/2006/main" r="A45" s="74" t="s">
        <v>42</v>
      </c>
      <c xmlns="http://schemas.openxmlformats.org/spreadsheetml/2006/main" r="B45" s="143" t="s">
        <v>43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78"/>
      <c r="Z45" s="13"/>
      <c r="AA45" s="13"/>
      <c r="AB45" s="13"/>
      <c r="AF45" s="13"/>
      <c xmlns="http://schemas.openxmlformats.org/spreadsheetml/2006/main" r="AG45" s="54" t="s">
        <v>42</v>
      </c>
      <c r="AH45" s="140">
        <f>IF($BN$44+$BN$45&lt;15,0,BN45)</f>
        <v>0</v>
      </c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2"/>
      <c r="AU45" s="13"/>
      <c r="AV45" s="13"/>
      <c r="AW45" s="187"/>
      <c r="AX45" s="187"/>
      <c r="AY45" s="187"/>
      <c r="AZ45" s="187"/>
      <c r="BA45" s="187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6"/>
      <c r="BN45" s="46">
        <f>IF($AN$11&lt;=$AN$10,0,ROUND($AH$43*0.0075,2)*((MONTH($AN$11)-MONTH($AN$9+1))+(YEAR($AN$11)-YEAR($AN$10))*12))</f>
        <v>0</v>
      </c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16"/>
      <c r="CD45" s="16"/>
      <c r="CE45" s="16"/>
      <c r="CF45" s="16"/>
      <c r="CG45" s="16"/>
      <c r="CH45" s="16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</row>
    <row r="46" spans="1:100" ht="21" customHeight="1" x14ac:dyDescent="0.2">
      <c xmlns="http://schemas.openxmlformats.org/spreadsheetml/2006/main" r="A46" s="72" t="s">
        <v>44</v>
      </c>
      <c xmlns="http://schemas.openxmlformats.org/spreadsheetml/2006/main" r="B46" s="78" t="s">
        <v>45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13"/>
      <c r="AA46" s="13"/>
      <c r="AB46" s="13"/>
      <c r="AF46" s="13"/>
      <c xmlns="http://schemas.openxmlformats.org/spreadsheetml/2006/main" r="AG46" s="54" t="s">
        <v>44</v>
      </c>
      <c r="AH46" s="137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9"/>
      <c r="AU46" s="13"/>
      <c r="AV46" s="13"/>
      <c r="AW46" s="13"/>
      <c r="AX46" s="13"/>
      <c r="AY46" s="13"/>
      <c r="AZ46" s="15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47"/>
      <c r="BN46" s="47"/>
      <c r="BO46" s="47"/>
      <c r="BP46" s="47"/>
      <c r="BQ46" s="47"/>
      <c r="BR46" s="47"/>
      <c r="BS46" s="16"/>
      <c r="BT46" s="16"/>
      <c r="BU46" s="16"/>
      <c r="BV46" s="16"/>
      <c r="BW46" s="16"/>
      <c r="BX46" s="16"/>
      <c r="BY46" s="16"/>
      <c r="BZ46" s="16"/>
      <c r="CA46" s="45"/>
      <c r="CB46" s="16"/>
      <c r="CC46" s="16"/>
      <c r="CD46" s="16"/>
      <c r="CE46" s="16"/>
      <c r="CF46" s="16"/>
      <c r="CG46" s="16"/>
      <c r="CH46" s="16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</row>
    <row r="47" spans="1:100" ht="21" customHeight="1" x14ac:dyDescent="0.2">
      <c xmlns="http://schemas.openxmlformats.org/spreadsheetml/2006/main" r="A47" s="72" t="s">
        <v>46</v>
      </c>
      <c xmlns="http://schemas.openxmlformats.org/spreadsheetml/2006/main" r="B47" s="88" t="s">
        <v>47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13"/>
      <c r="AA47" s="13"/>
      <c r="AB47" s="13"/>
      <c r="AF47" s="13"/>
      <c xmlns="http://schemas.openxmlformats.org/spreadsheetml/2006/main" r="AG47" s="54" t="s">
        <v>46</v>
      </c>
      <c r="AH47" s="140">
        <f>AH43+AH44+AH45+AH46</f>
        <v>0</v>
      </c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45"/>
      <c r="CB47" s="16"/>
      <c r="CC47" s="16"/>
      <c r="CD47" s="16"/>
      <c r="CE47" s="16"/>
      <c r="CF47" s="16"/>
      <c r="CG47" s="16"/>
      <c r="CH47" s="16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</row>
    <row r="48" spans="1:100" ht="21" customHeight="1" x14ac:dyDescent="0.2">
      <c xmlns="http://schemas.openxmlformats.org/spreadsheetml/2006/main" r="A48" s="72" t="s">
        <v>48</v>
      </c>
      <c xmlns="http://schemas.openxmlformats.org/spreadsheetml/2006/main" r="B48" s="78" t="s">
        <v>49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13"/>
      <c r="AA48" s="13"/>
      <c r="AB48" s="13"/>
      <c r="AF48" s="13"/>
      <c xmlns="http://schemas.openxmlformats.org/spreadsheetml/2006/main" r="AG48" s="54" t="s">
        <v>48</v>
      </c>
      <c r="AH48" s="137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9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45"/>
      <c r="CB48" s="16"/>
      <c r="CC48" s="16"/>
      <c r="CD48" s="16"/>
      <c r="CE48" s="16"/>
      <c r="CF48" s="16"/>
      <c r="CG48" s="16"/>
      <c r="CH48" s="16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</row>
    <row r="49" spans="1:100" ht="21.75" customHeight="1" x14ac:dyDescent="0.2">
      <c xmlns="http://schemas.openxmlformats.org/spreadsheetml/2006/main" r="A49" s="72" t="s">
        <v>50</v>
      </c>
      <c xmlns="http://schemas.openxmlformats.org/spreadsheetml/2006/main" r="B49" s="180" t="s">
        <v>51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78"/>
      <c r="W49" s="179"/>
      <c r="X49" s="83"/>
      <c r="Y49" s="75"/>
      <c xmlns="http://schemas.openxmlformats.org/spreadsheetml/2006/main" r="AG49" s="63" t="s">
        <v>50</v>
      </c>
      <c r="AH49" s="175">
        <f>IF(AH27&lt;0, -AH27, 0)</f>
        <v>0</v>
      </c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7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45"/>
      <c r="CB49" s="16"/>
      <c r="CC49" s="16"/>
      <c r="CD49" s="16"/>
      <c r="CE49" s="16"/>
      <c r="CF49" s="16"/>
      <c r="CG49" s="16"/>
      <c r="CH49" s="16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</row>
    <row r="50" spans="1:100" ht="12.75" customHeight="1" x14ac:dyDescent="0.2">
      <c r="A50" s="14" t="s">
        <v>52</v>
      </c>
      <c xmlns="http://schemas.openxmlformats.org/spreadsheetml/2006/main" r="B50" s="78" t="s">
        <v>53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5"/>
      <c r="Y50" s="75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45"/>
      <c r="CB50" s="16"/>
      <c r="CC50" s="16"/>
      <c r="CD50" s="16"/>
      <c r="CE50" s="16"/>
      <c r="CF50" s="16"/>
      <c r="CG50" s="16"/>
      <c r="CH50" s="16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</row>
    <row r="51" spans="1:100" ht="6.75" customHeight="1" x14ac:dyDescent="0.2">
      <c r="A51" s="14"/>
      <c r="B51" s="14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4"/>
      <c r="V51" s="13"/>
      <c r="W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45"/>
      <c r="CB51" s="16"/>
      <c r="CC51" s="16"/>
      <c r="CD51" s="16"/>
      <c r="CE51" s="16"/>
      <c r="CF51" s="16"/>
      <c r="CG51" s="16"/>
      <c r="CH51" s="16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</row>
    <row r="52" spans="1:100" ht="12.75" customHeight="1" x14ac:dyDescent="0.2">
      <c xmlns="http://schemas.openxmlformats.org/spreadsheetml/2006/main" r="A52" s="134" t="s">
        <v>54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24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45"/>
      <c r="CB52" s="16"/>
      <c r="CC52" s="16"/>
      <c r="CD52" s="16"/>
      <c r="CE52" s="16"/>
      <c r="CF52" s="16"/>
      <c r="CG52" s="16"/>
      <c r="CH52" s="16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</row>
    <row r="53" spans="1:100" ht="9.75" customHeight="1" x14ac:dyDescent="0.2">
      <c xmlns="http://schemas.openxmlformats.org/spreadsheetml/2006/main" r="A53" s="109" t="s">
        <v>55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2"/>
      <c xmlns="http://schemas.openxmlformats.org/spreadsheetml/2006/main" r="S53" s="129" t="s">
        <v>56</v>
      </c>
      <c r="T53" s="130"/>
      <c r="U53" s="130"/>
      <c r="V53" s="130"/>
      <c r="W53" s="130"/>
      <c r="X53" s="130"/>
      <c r="Y53" s="130"/>
      <c r="Z53" s="130"/>
      <c r="AA53" s="130"/>
      <c r="AB53" s="130"/>
      <c r="AC53" s="131"/>
      <c xmlns="http://schemas.openxmlformats.org/spreadsheetml/2006/main" r="AD53" s="109" t="s">
        <v>57</v>
      </c>
      <c r="AE53" s="110"/>
      <c r="AF53" s="110"/>
      <c r="AG53" s="110"/>
      <c r="AH53" s="110"/>
      <c r="AI53" s="111"/>
      <c xmlns="http://schemas.openxmlformats.org/spreadsheetml/2006/main" r="AJ53" s="164" t="s">
        <v>58</v>
      </c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25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2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</row>
    <row r="54" spans="1:100" ht="10.5" customHeight="1" x14ac:dyDescent="0.2">
      <c r="A54" s="158"/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60"/>
      <c r="S54" s="123"/>
      <c r="T54" s="124"/>
      <c r="U54" s="124"/>
      <c r="V54" s="124"/>
      <c r="W54" s="124"/>
      <c r="X54" s="124"/>
      <c r="Y54" s="124"/>
      <c r="Z54" s="124"/>
      <c r="AA54" s="124"/>
      <c r="AB54" s="124"/>
      <c r="AC54" s="125"/>
      <c r="AD54" s="112"/>
      <c r="AE54" s="113"/>
      <c r="AF54" s="113"/>
      <c r="AG54" s="113"/>
      <c r="AH54" s="113"/>
      <c r="AI54" s="114"/>
      <c r="AJ54" s="166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25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2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</row>
    <row r="55" spans="1:100" ht="7.5" customHeight="1" x14ac:dyDescent="0.2">
      <c r="A55" s="161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3"/>
      <c r="S55" s="126"/>
      <c r="T55" s="127"/>
      <c r="U55" s="127"/>
      <c r="V55" s="127"/>
      <c r="W55" s="127"/>
      <c r="X55" s="127"/>
      <c r="Y55" s="127"/>
      <c r="Z55" s="127"/>
      <c r="AA55" s="127"/>
      <c r="AB55" s="127"/>
      <c r="AC55" s="128"/>
      <c r="AD55" s="115"/>
      <c r="AE55" s="116"/>
      <c r="AF55" s="116"/>
      <c r="AG55" s="116"/>
      <c r="AH55" s="116"/>
      <c r="AI55" s="117"/>
      <c r="AJ55" s="166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25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2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</row>
    <row r="56" spans="1:100" ht="9.75" customHeight="1" x14ac:dyDescent="0.2">
      <c xmlns="http://schemas.openxmlformats.org/spreadsheetml/2006/main" r="A56" s="109" t="s">
        <v>59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2"/>
      <c xmlns="http://schemas.openxmlformats.org/spreadsheetml/2006/main" r="S56" s="109" t="s">
        <v>60</v>
      </c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1"/>
      <c r="AJ56" s="166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2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2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</row>
    <row r="57" spans="1:100" ht="10.5" customHeight="1" x14ac:dyDescent="0.2">
      <c r="A57" s="169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1"/>
      <c r="S57" s="112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4"/>
      <c r="AJ57" s="166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25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2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</row>
    <row r="58" spans="1:100" ht="7.5" customHeight="1" x14ac:dyDescent="0.2">
      <c r="A58" s="172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4"/>
      <c r="S58" s="115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7"/>
      <c r="AJ58" s="167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25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2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</row>
    <row r="59" spans="1:100" ht="13.5" customHeight="1" x14ac:dyDescent="0.2">
      <c xmlns="http://schemas.openxmlformats.org/spreadsheetml/2006/main" r="A59" s="119" t="s">
        <v>61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2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</row>
    <row r="60" spans="1:100" ht="9" customHeight="1" x14ac:dyDescent="0.2">
      <c r="A60" s="118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U60" s="13"/>
      <c r="AV60" s="13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2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</row>
    <row r="61" spans="1:100" ht="9" customHeight="1" x14ac:dyDescent="0.2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6"/>
      <c xmlns="http://schemas.openxmlformats.org/spreadsheetml/2006/main" r="AL61" s="5" t="str">
        <f>MONTH(AN9)&amp;DAY(AN9)&amp;YEAR(AN9)</f>
        <v>101900</v>
      </c>
      <c r="AM61" s="24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2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</row>
    <row r="62" spans="1:100" ht="9" customHeight="1" x14ac:dyDescent="0.2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2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</row>
    <row r="63" spans="1:100" ht="8.1" customHeight="1" x14ac:dyDescent="0.2">
      <c r="AR63" s="4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2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</row>
    <row r="64" spans="1:100" x14ac:dyDescent="0.2">
      <c r="AU64" s="13"/>
      <c r="AV64" s="13"/>
      <c r="AW64" s="13"/>
      <c r="AX64" s="13"/>
      <c r="AY64" s="13"/>
      <c r="AZ64" s="13"/>
      <c r="BA64" s="107"/>
      <c r="BB64" s="108"/>
      <c r="BC64" s="108"/>
      <c r="BD64" s="108"/>
      <c r="BE64" s="108"/>
      <c r="BF64" s="108"/>
      <c r="BG64" s="108"/>
      <c r="BH64" s="108"/>
      <c r="BI64" s="108"/>
      <c r="BJ64" s="108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2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</row>
    <row r="65" spans="47:100" x14ac:dyDescent="0.2">
      <c r="AU65" s="13"/>
      <c r="AV65" s="13"/>
      <c r="AW65" s="13"/>
      <c r="AX65" s="13"/>
      <c r="AY65" s="13"/>
      <c r="AZ65" s="13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2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</row>
    <row r="66" spans="47:100" x14ac:dyDescent="0.2">
      <c r="AU66" s="13"/>
      <c r="AV66" s="13"/>
      <c r="AW66" s="13"/>
      <c r="AX66" s="13"/>
      <c r="AY66" s="13"/>
      <c r="AZ66" s="13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2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</row>
    <row r="67" spans="47:100" x14ac:dyDescent="0.2">
      <c r="AU67" s="13"/>
      <c r="AV67" s="13"/>
      <c r="AW67" s="13"/>
      <c r="AX67" s="13"/>
      <c r="AY67" s="13"/>
      <c r="AZ67" s="13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2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</row>
    <row r="68" spans="47:100" x14ac:dyDescent="0.2">
      <c r="AU68" s="13"/>
      <c r="AV68" s="13"/>
      <c r="AW68" s="13"/>
      <c r="AX68" s="13"/>
      <c r="AY68" s="13"/>
      <c r="AZ68" s="13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2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</row>
    <row r="69" spans="47:100" x14ac:dyDescent="0.2">
      <c r="AU69" s="13"/>
      <c r="AV69" s="13"/>
      <c r="AW69" s="13"/>
      <c r="AX69" s="13"/>
      <c r="AY69" s="13"/>
      <c r="AZ69" s="13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2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</row>
    <row r="70" spans="47:100" x14ac:dyDescent="0.2">
      <c r="AU70" s="13"/>
      <c r="AV70" s="13"/>
      <c r="AW70" s="13"/>
      <c r="AX70" s="13"/>
      <c r="AY70" s="13"/>
      <c r="AZ70" s="13"/>
      <c r="BA70" s="108"/>
      <c r="BB70" s="108"/>
      <c r="BC70" s="108"/>
      <c r="BD70" s="108"/>
      <c r="BE70" s="108"/>
      <c r="BF70" s="108"/>
      <c r="BG70" s="108"/>
      <c r="BH70" s="108"/>
      <c r="BI70" s="108"/>
      <c r="BJ70" s="108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2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</row>
    <row r="71" spans="47:100" x14ac:dyDescent="0.2">
      <c r="AU71" s="13"/>
      <c r="AV71" s="13"/>
      <c r="AW71" s="13"/>
      <c r="AX71" s="13"/>
      <c r="AY71" s="13"/>
      <c r="AZ71" s="13"/>
      <c r="BA71" s="108"/>
      <c r="BB71" s="108"/>
      <c r="BC71" s="108"/>
      <c r="BD71" s="108"/>
      <c r="BE71" s="108"/>
      <c r="BF71" s="108"/>
      <c r="BG71" s="108"/>
      <c r="BH71" s="108"/>
      <c r="BI71" s="108"/>
      <c r="BJ71" s="108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2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</row>
    <row r="72" spans="47:100" x14ac:dyDescent="0.2"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2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</row>
    <row r="73" spans="47:100" x14ac:dyDescent="0.2"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2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</row>
    <row r="74" spans="47:100" x14ac:dyDescent="0.2"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2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</row>
    <row r="75" spans="47:100" x14ac:dyDescent="0.2"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2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</row>
    <row r="76" spans="47:100" x14ac:dyDescent="0.2"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2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</row>
    <row r="77" spans="47:100" x14ac:dyDescent="0.2"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2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</row>
    <row r="78" spans="47:100" x14ac:dyDescent="0.2"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2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</row>
    <row r="79" spans="47:100" x14ac:dyDescent="0.2"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2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</row>
    <row r="80" spans="47:100" x14ac:dyDescent="0.2"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2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</row>
    <row r="81" spans="47:100" x14ac:dyDescent="0.2"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2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</row>
    <row r="82" spans="47:100" x14ac:dyDescent="0.2"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2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</row>
    <row r="83" spans="47:100" x14ac:dyDescent="0.2"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2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</row>
    <row r="84" spans="47:100" x14ac:dyDescent="0.2"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2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</row>
    <row r="85" spans="47:100" x14ac:dyDescent="0.2"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2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</row>
    <row r="86" spans="47:100" x14ac:dyDescent="0.2"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2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</row>
    <row r="87" spans="47:100" x14ac:dyDescent="0.2"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2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</row>
    <row r="88" spans="47:100" x14ac:dyDescent="0.2"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2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</row>
    <row r="89" spans="47:100" x14ac:dyDescent="0.2"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2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</row>
    <row r="90" spans="47:100" x14ac:dyDescent="0.2"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2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</row>
    <row r="91" spans="47:100" x14ac:dyDescent="0.2"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2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</row>
    <row r="92" spans="47:100" x14ac:dyDescent="0.2"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2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</row>
    <row r="93" spans="47:100" x14ac:dyDescent="0.2"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2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</row>
    <row r="94" spans="47:100" x14ac:dyDescent="0.2"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2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</row>
    <row r="95" spans="47:100" x14ac:dyDescent="0.2"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2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</row>
    <row r="96" spans="47:100" x14ac:dyDescent="0.2"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2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</row>
    <row r="97" spans="47:100" x14ac:dyDescent="0.2"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</row>
    <row r="98" spans="47:100" x14ac:dyDescent="0.2"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</row>
    <row r="99" spans="47:100" x14ac:dyDescent="0.2"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</row>
    <row r="100" spans="47:100" x14ac:dyDescent="0.2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</row>
    <row r="101" spans="47:100" x14ac:dyDescent="0.2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</row>
    <row r="102" spans="47:100" x14ac:dyDescent="0.2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</row>
    <row r="103" spans="47:100" x14ac:dyDescent="0.2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</row>
    <row r="104" spans="47:100" x14ac:dyDescent="0.2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</row>
    <row r="105" spans="47:100" x14ac:dyDescent="0.2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</row>
    <row r="106" spans="47:100" x14ac:dyDescent="0.2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</row>
    <row r="107" spans="47:100" x14ac:dyDescent="0.2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</row>
    <row r="108" spans="47:100" x14ac:dyDescent="0.2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</row>
    <row r="109" spans="47:100" x14ac:dyDescent="0.2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</row>
    <row r="110" spans="47:100" x14ac:dyDescent="0.2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</row>
    <row r="111" spans="47:100" x14ac:dyDescent="0.2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</row>
    <row r="112" spans="47:100" x14ac:dyDescent="0.2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</row>
    <row r="113" spans="47:100" x14ac:dyDescent="0.2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</row>
  </sheetData>
  <sheetProtection algorithmName="SHA-512" hashValue="N0sgD8dxEBIs2p9qgsVZRX6tUiMHtfJ6YLUzpyK1gA+q0EiEQ1FsdI/B6cpyM0GNg0fit79NYC7E6ziB/ggYjA==" saltValue="rwW1Z7HjhWO9S4XYBVu4fA==" spinCount="100000" sheet="1" selectLockedCells="1"/>
  <mergeCells count="66">
    <mergeCell ref="BA22:BD22"/>
    <mergeCell ref="AW45:BA45"/>
    <mergeCell ref="AW22:AZ22"/>
    <mergeCell ref="AH23:AS23"/>
    <mergeCell ref="AH40:AS40"/>
    <mergeCell ref="AH39:AS39"/>
    <mergeCell ref="AH29:AS29"/>
    <mergeCell ref="AH28:AS28"/>
    <mergeCell ref="AH27:AS27"/>
    <mergeCell ref="AH22:AS22"/>
    <mergeCell ref="B24:Z24"/>
    <mergeCell ref="B28:AD28"/>
    <mergeCell ref="AH41:AS41"/>
    <mergeCell ref="B22:Y22"/>
    <mergeCell ref="AH25:AS25"/>
    <mergeCell ref="B19:Y19"/>
    <mergeCell ref="A54:R55"/>
    <mergeCell ref="A53:R53"/>
    <mergeCell ref="AJ53:AT58"/>
    <mergeCell ref="A57:R58"/>
    <mergeCell ref="AH49:AS49"/>
    <mergeCell ref="V49:W49"/>
    <mergeCell ref="AH48:AS48"/>
    <mergeCell ref="B49:U49"/>
    <mergeCell ref="AH47:AS47"/>
    <mergeCell ref="B20:Y20"/>
    <mergeCell ref="AH43:AS43"/>
    <mergeCell ref="AH24:AS24"/>
    <mergeCell ref="AH42:AS42"/>
    <mergeCell ref="AH26:AS26"/>
    <mergeCell ref="B23:AB23"/>
    <mergeCell ref="AN2:AS2"/>
    <mergeCell ref="AF2:AM2"/>
    <mergeCell ref="A52:AT52"/>
    <mergeCell ref="U39:Y39"/>
    <mergeCell ref="G7:L7"/>
    <mergeCell ref="AH46:AS46"/>
    <mergeCell ref="AH45:AS45"/>
    <mergeCell ref="AH44:AS44"/>
    <mergeCell ref="B45:X45"/>
    <mergeCell ref="AF9:AM9"/>
    <mergeCell ref="B17:Y17"/>
    <mergeCell ref="B13:Y14"/>
    <mergeCell ref="B18:Y18"/>
    <mergeCell ref="AI12:AS15"/>
    <mergeCell ref="B15:Y16"/>
    <mergeCell ref="B6:F6"/>
    <mergeCell ref="BA64:BJ71"/>
    <mergeCell ref="AD53:AI53"/>
    <mergeCell ref="AD54:AI55"/>
    <mergeCell ref="S56:AI56"/>
    <mergeCell ref="S57:AI58"/>
    <mergeCell ref="A60:AJ62"/>
    <mergeCell ref="A59:AI59"/>
    <mergeCell ref="A56:R56"/>
    <mergeCell ref="S54:AC55"/>
    <mergeCell ref="S53:AC53"/>
    <mergeCell ref="G6:S6"/>
    <mergeCell ref="B10:Y10"/>
    <mergeCell ref="AF4:AS8"/>
    <mergeCell ref="AN11:AS11"/>
    <mergeCell ref="AF11:AM11"/>
    <mergeCell ref="AF10:AM10"/>
    <mergeCell ref="AN9:AS9"/>
    <mergeCell ref="AN10:AS10"/>
    <mergeCell ref="G8:O8"/>
  </mergeCells>
  <phoneticPr fontId="3" type="noConversion"/>
  <dataValidations xWindow="740" yWindow="476" count="3">
    <dataValidation allowBlank="1" showInputMessage="1" showErrorMessage="1" prompt="Must enter date in &quot;Date Paid&quot; field above to calculate interest" sqref="BN45:CB45" xr:uid="{00000000-0002-0000-0000-000000000000}"/>
    <dataValidation type="decimal" allowBlank="1" showInputMessage="1" showErrorMessage="1" error="Negative numbers are not allowed. " sqref="AH22:AS24 AH26:AS26 AH41:AS42 AH46:AS46 AH48:AS48" xr:uid="{00000000-0002-0000-0000-000002000000}">
      <formula1>0</formula1>
      <formula2>999999999999.99</formula2>
    </dataValidation>
    <dataValidation type="list" allowBlank="1" showInputMessage="1" showErrorMessage="1" sqref="AN9:AS9" xr:uid="{00000000-0002-0000-0000-000001000000}">
      <formula1>$CA$1:$CA$14</formula1>
    </dataValidation>
  </dataValidations>
  <printOptions verticalCentered="1"/>
  <pageMargins left="0.25" right="0.25" top="0" bottom="0.25" header="0" footer="0.3"/>
  <pageSetup scale="84" orientation="portrait" r:id="rId1"/>
  <headerFooter alignWithMargins="0">
    <oddFooter>&amp;C&amp;8Page 1 of 2&amp;R&amp;8TAX-F003
V2019.1</oddFooter>
  </headerFooter>
  <colBreaks count="1" manualBreakCount="1">
    <brk id="45" max="1048575" man="1"/>
  </colBreaks>
  <ignoredErrors>
    <ignoredError sqref="A22 A25:A29 A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"/>
  <sheetViews>
    <sheetView zoomScaleNormal="100" workbookViewId="0">
      <selection activeCell="Q37" sqref="Q37"/>
    </sheetView>
  </sheetViews>
  <sheetFormatPr defaultRowHeight="12.75" x14ac:dyDescent="0.2"/>
  <sheetData/>
  <sheetProtection sheet="1" objects="1" scenarios="1"/>
  <pageMargins left="0.25" right="0.25" top="0.5" bottom="0" header="0.3" footer="0.3"/>
  <pageSetup orientation="portrait" r:id="rId1"/>
  <headerFooter>
    <oddFooter>&amp;C&amp;8Page 2 of 2&amp;R&amp;8TAX-F003
V2019.1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2052" r:id="rId4">
          <objectPr defaultSize="0" r:id="rId5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11</xdr:col>
                <xdr:colOff>19050</xdr:colOff>
                <xdr:row>56</xdr:row>
                <xdr:rowOff>76200</xdr:rowOff>
              </to>
            </anchor>
          </objectPr>
        </oleObject>
      </mc:Choice>
      <mc:Fallback>
        <oleObject progId="Word.Document.12" shapeId="205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8"/>
  <sheetViews>
    <sheetView topLeftCell="A39" workbookViewId="0">
      <selection activeCell="K58" sqref="K58"/>
    </sheetView>
  </sheetViews>
  <sheetFormatPr defaultColWidth="9.140625" defaultRowHeight="11.25" x14ac:dyDescent="0.2"/>
  <cols>
    <col min="1" max="1" width="9.140625" style="9"/>
    <col min="2" max="16384" width="9.140625" style="11"/>
  </cols>
  <sheetData>
    <row r="1" spans="1:7" s="8" customFormat="1" x14ac:dyDescent="0.2">
      <c r="B1" s="8">
        <v>0</v>
      </c>
      <c xmlns="http://schemas.openxmlformats.org/spreadsheetml/2006/main" r="C1" s="8" t="s">
        <v>62</v>
      </c>
      <c xmlns="http://schemas.openxmlformats.org/spreadsheetml/2006/main" r="D1" s="8" t="s">
        <v>63</v>
      </c>
      <c xmlns="http://schemas.openxmlformats.org/spreadsheetml/2006/main" r="E1" s="8" t="s">
        <v>64</v>
      </c>
      <c xmlns="http://schemas.openxmlformats.org/spreadsheetml/2006/main" r="F1" s="8" t="s">
        <v>65</v>
      </c>
      <c xmlns="http://schemas.openxmlformats.org/spreadsheetml/2006/main" r="G1" s="8" t="s">
        <v>66</v>
      </c>
    </row>
    <row r="2" spans="1:7" x14ac:dyDescent="0.2">
      <c r="A2" s="9">
        <v>37986</v>
      </c>
      <c r="B2" s="10">
        <v>0</v>
      </c>
      <c r="C2" s="10">
        <v>0.1</v>
      </c>
      <c r="D2" s="10">
        <v>0.1</v>
      </c>
      <c r="E2" s="10">
        <v>0.1</v>
      </c>
      <c r="F2" s="10">
        <v>0.1</v>
      </c>
      <c r="G2" s="10">
        <v>0.1</v>
      </c>
    </row>
    <row r="3" spans="1:7" x14ac:dyDescent="0.2">
      <c r="A3" s="9">
        <v>38077</v>
      </c>
      <c r="B3" s="10">
        <v>0</v>
      </c>
      <c r="C3" s="10">
        <v>0.1</v>
      </c>
      <c r="D3" s="10">
        <v>0.1</v>
      </c>
      <c r="E3" s="10">
        <v>0.1</v>
      </c>
      <c r="F3" s="10">
        <v>0.1</v>
      </c>
      <c r="G3" s="10">
        <v>0.1</v>
      </c>
    </row>
    <row r="4" spans="1:7" x14ac:dyDescent="0.2">
      <c r="A4" s="9">
        <v>38168</v>
      </c>
      <c r="B4" s="10">
        <v>0</v>
      </c>
      <c r="C4" s="10">
        <v>0.1</v>
      </c>
      <c r="D4" s="10">
        <v>0.1</v>
      </c>
      <c r="E4" s="10">
        <v>0.1</v>
      </c>
      <c r="F4" s="10">
        <v>0.1</v>
      </c>
      <c r="G4" s="10">
        <v>0.1</v>
      </c>
    </row>
    <row r="5" spans="1:7" x14ac:dyDescent="0.2">
      <c r="A5" s="9">
        <v>38260</v>
      </c>
      <c r="B5" s="10">
        <v>0</v>
      </c>
      <c r="C5" s="10">
        <v>0.1</v>
      </c>
      <c r="D5" s="10">
        <v>0.1</v>
      </c>
      <c r="E5" s="10">
        <v>0.1</v>
      </c>
      <c r="F5" s="10">
        <v>0.1</v>
      </c>
      <c r="G5" s="10">
        <v>0.1</v>
      </c>
    </row>
    <row r="6" spans="1:7" x14ac:dyDescent="0.2">
      <c r="A6" s="9">
        <v>38352</v>
      </c>
      <c r="B6" s="10">
        <v>0</v>
      </c>
      <c r="C6" s="10">
        <v>0.1</v>
      </c>
      <c r="D6" s="10">
        <v>0.1</v>
      </c>
      <c r="E6" s="10">
        <v>0.1</v>
      </c>
      <c r="F6" s="10">
        <v>0.1</v>
      </c>
      <c r="G6" s="10">
        <v>0.1</v>
      </c>
    </row>
    <row r="7" spans="1:7" x14ac:dyDescent="0.2">
      <c r="A7" s="9">
        <v>38442</v>
      </c>
      <c r="B7" s="10">
        <v>0</v>
      </c>
      <c r="C7" s="10">
        <v>0.1</v>
      </c>
      <c r="D7" s="10">
        <v>0.1</v>
      </c>
      <c r="E7" s="10">
        <v>0.1</v>
      </c>
      <c r="F7" s="10">
        <v>0.1</v>
      </c>
      <c r="G7" s="10">
        <v>0.1</v>
      </c>
    </row>
    <row r="8" spans="1:7" x14ac:dyDescent="0.2">
      <c r="A8" s="9">
        <v>38533</v>
      </c>
      <c r="B8" s="10">
        <v>0</v>
      </c>
      <c r="C8" s="10">
        <v>0.1</v>
      </c>
      <c r="D8" s="10">
        <v>0.1</v>
      </c>
      <c r="E8" s="10">
        <v>0.1</v>
      </c>
      <c r="F8" s="10">
        <v>0.1</v>
      </c>
      <c r="G8" s="10">
        <v>0.1</v>
      </c>
    </row>
    <row r="9" spans="1:7" x14ac:dyDescent="0.2">
      <c r="A9" s="9">
        <v>38625</v>
      </c>
      <c r="B9" s="10">
        <v>0</v>
      </c>
      <c r="C9" s="10">
        <v>0.1</v>
      </c>
      <c r="D9" s="10">
        <v>0.1</v>
      </c>
      <c r="E9" s="10">
        <v>0.1</v>
      </c>
      <c r="F9" s="10">
        <v>0.1</v>
      </c>
      <c r="G9" s="10">
        <v>0.1</v>
      </c>
    </row>
    <row r="10" spans="1:7" x14ac:dyDescent="0.2">
      <c r="A10" s="9">
        <v>38717</v>
      </c>
      <c r="B10" s="10">
        <v>0</v>
      </c>
      <c r="C10" s="10">
        <v>0.1</v>
      </c>
      <c r="D10" s="10">
        <v>0.1</v>
      </c>
      <c r="E10" s="10">
        <v>0.1</v>
      </c>
      <c r="F10" s="10">
        <v>0.1</v>
      </c>
      <c r="G10" s="10">
        <v>0.1</v>
      </c>
    </row>
    <row r="11" spans="1:7" x14ac:dyDescent="0.2">
      <c r="A11" s="9">
        <v>38807</v>
      </c>
      <c r="B11" s="10">
        <v>0</v>
      </c>
      <c r="C11" s="10">
        <v>0.1</v>
      </c>
      <c r="D11" s="10">
        <v>0.1</v>
      </c>
      <c r="E11" s="10">
        <v>0.1</v>
      </c>
      <c r="F11" s="10">
        <v>0.1</v>
      </c>
      <c r="G11" s="10">
        <v>0.1</v>
      </c>
    </row>
    <row r="12" spans="1:7" x14ac:dyDescent="0.2">
      <c r="A12" s="9">
        <v>38898</v>
      </c>
      <c r="B12" s="10">
        <v>0</v>
      </c>
      <c r="C12" s="10">
        <v>0.1</v>
      </c>
      <c r="D12" s="10">
        <v>0.1</v>
      </c>
      <c r="E12" s="10">
        <v>0.1</v>
      </c>
      <c r="F12" s="10">
        <v>0.1</v>
      </c>
      <c r="G12" s="10">
        <v>0.1</v>
      </c>
    </row>
    <row r="13" spans="1:7" x14ac:dyDescent="0.2">
      <c r="A13" s="9">
        <v>38990</v>
      </c>
      <c r="B13" s="10">
        <v>0</v>
      </c>
      <c r="C13" s="10">
        <v>0.1</v>
      </c>
      <c r="D13" s="10">
        <v>0.1</v>
      </c>
      <c r="E13" s="10">
        <v>0.1</v>
      </c>
      <c r="F13" s="10">
        <v>0.1</v>
      </c>
      <c r="G13" s="10">
        <v>0.1</v>
      </c>
    </row>
    <row r="14" spans="1:7" x14ac:dyDescent="0.2">
      <c r="A14" s="9">
        <v>39082</v>
      </c>
      <c r="B14" s="10">
        <v>0</v>
      </c>
      <c r="C14" s="10">
        <v>0.1</v>
      </c>
      <c r="D14" s="10">
        <v>0.1</v>
      </c>
      <c r="E14" s="10">
        <v>0.1</v>
      </c>
      <c r="F14" s="10">
        <v>0.1</v>
      </c>
      <c r="G14" s="10">
        <v>0.1</v>
      </c>
    </row>
    <row r="15" spans="1:7" x14ac:dyDescent="0.2">
      <c r="A15" s="9">
        <v>39172</v>
      </c>
      <c r="B15" s="10">
        <v>0</v>
      </c>
      <c r="C15" s="10">
        <v>0.1</v>
      </c>
      <c r="D15" s="10">
        <v>0.1</v>
      </c>
      <c r="E15" s="10">
        <v>0.1</v>
      </c>
      <c r="F15" s="10">
        <v>0.1</v>
      </c>
      <c r="G15" s="10">
        <v>0.1</v>
      </c>
    </row>
    <row r="16" spans="1:7" x14ac:dyDescent="0.2">
      <c r="A16" s="9">
        <v>39263</v>
      </c>
      <c r="B16" s="10">
        <v>0</v>
      </c>
      <c r="C16" s="10">
        <v>0.02</v>
      </c>
      <c r="D16" s="10">
        <v>0.04</v>
      </c>
      <c r="E16" s="10">
        <v>0.06</v>
      </c>
      <c r="F16" s="10">
        <v>0.08</v>
      </c>
      <c r="G16" s="10">
        <v>0.1</v>
      </c>
    </row>
    <row r="17" spans="1:7" x14ac:dyDescent="0.2">
      <c r="A17" s="9">
        <v>39355</v>
      </c>
      <c r="B17" s="10">
        <v>0</v>
      </c>
      <c r="C17" s="10">
        <v>0.02</v>
      </c>
      <c r="D17" s="10">
        <v>0.04</v>
      </c>
      <c r="E17" s="10">
        <v>0.06</v>
      </c>
      <c r="F17" s="10">
        <v>0.08</v>
      </c>
      <c r="G17" s="10">
        <v>0.1</v>
      </c>
    </row>
    <row r="18" spans="1:7" x14ac:dyDescent="0.2">
      <c r="A18" s="9">
        <v>39447</v>
      </c>
      <c r="B18" s="10">
        <v>0</v>
      </c>
      <c r="C18" s="10">
        <v>0.02</v>
      </c>
      <c r="D18" s="10">
        <v>0.04</v>
      </c>
      <c r="E18" s="10">
        <v>0.06</v>
      </c>
      <c r="F18" s="10">
        <v>0.08</v>
      </c>
      <c r="G18" s="10">
        <v>0.1</v>
      </c>
    </row>
    <row r="19" spans="1:7" x14ac:dyDescent="0.2">
      <c r="A19" s="9">
        <v>39538</v>
      </c>
      <c r="B19" s="10">
        <v>0</v>
      </c>
      <c r="C19" s="10">
        <v>0.02</v>
      </c>
      <c r="D19" s="10">
        <v>0.04</v>
      </c>
      <c r="E19" s="10">
        <v>0.06</v>
      </c>
      <c r="F19" s="10">
        <v>0.08</v>
      </c>
      <c r="G19" s="10">
        <v>0.1</v>
      </c>
    </row>
    <row r="20" spans="1:7" x14ac:dyDescent="0.2">
      <c r="A20" s="9">
        <v>39629</v>
      </c>
      <c r="B20" s="10">
        <v>0</v>
      </c>
      <c r="C20" s="10">
        <v>0.02</v>
      </c>
      <c r="D20" s="10">
        <v>0.04</v>
      </c>
      <c r="E20" s="10">
        <v>0.06</v>
      </c>
      <c r="F20" s="10">
        <v>0.08</v>
      </c>
      <c r="G20" s="10">
        <v>0.1</v>
      </c>
    </row>
    <row r="21" spans="1:7" x14ac:dyDescent="0.2">
      <c r="A21" s="9">
        <v>39721</v>
      </c>
      <c r="B21" s="10">
        <v>0</v>
      </c>
      <c r="C21" s="10">
        <v>0.02</v>
      </c>
      <c r="D21" s="10">
        <v>0.04</v>
      </c>
      <c r="E21" s="10">
        <v>0.06</v>
      </c>
      <c r="F21" s="10">
        <v>0.08</v>
      </c>
      <c r="G21" s="10">
        <v>0.1</v>
      </c>
    </row>
    <row r="22" spans="1:7" x14ac:dyDescent="0.2">
      <c r="A22" s="9">
        <v>39813</v>
      </c>
      <c r="B22" s="10">
        <v>0</v>
      </c>
      <c r="C22" s="10">
        <v>0.02</v>
      </c>
      <c r="D22" s="10">
        <v>0.04</v>
      </c>
      <c r="E22" s="10">
        <v>0.06</v>
      </c>
      <c r="F22" s="10">
        <v>0.08</v>
      </c>
      <c r="G22" s="10">
        <v>0.1</v>
      </c>
    </row>
    <row r="23" spans="1:7" x14ac:dyDescent="0.2">
      <c r="A23" s="9">
        <v>39903</v>
      </c>
      <c r="B23" s="10">
        <v>0</v>
      </c>
      <c r="C23" s="10">
        <v>0.02</v>
      </c>
      <c r="D23" s="10">
        <v>0.04</v>
      </c>
      <c r="E23" s="10">
        <v>0.06</v>
      </c>
      <c r="F23" s="10">
        <v>0.08</v>
      </c>
      <c r="G23" s="10">
        <v>0.1</v>
      </c>
    </row>
    <row r="24" spans="1:7" x14ac:dyDescent="0.2">
      <c r="A24" s="9">
        <v>39994</v>
      </c>
      <c r="B24" s="10">
        <v>0</v>
      </c>
      <c r="C24" s="10">
        <v>0.02</v>
      </c>
      <c r="D24" s="10">
        <v>0.04</v>
      </c>
      <c r="E24" s="10">
        <v>0.06</v>
      </c>
      <c r="F24" s="10">
        <v>0.08</v>
      </c>
      <c r="G24" s="10">
        <v>0.1</v>
      </c>
    </row>
    <row r="25" spans="1:7" x14ac:dyDescent="0.2">
      <c r="A25" s="9">
        <v>40086</v>
      </c>
      <c r="B25" s="10">
        <v>0</v>
      </c>
      <c r="C25" s="10">
        <v>0.02</v>
      </c>
      <c r="D25" s="10">
        <v>0.04</v>
      </c>
      <c r="E25" s="10">
        <v>0.06</v>
      </c>
      <c r="F25" s="10">
        <v>0.08</v>
      </c>
      <c r="G25" s="10">
        <v>0.1</v>
      </c>
    </row>
    <row r="26" spans="1:7" x14ac:dyDescent="0.2">
      <c r="A26" s="9">
        <v>40178</v>
      </c>
      <c r="B26" s="10">
        <v>0</v>
      </c>
      <c r="C26" s="10">
        <v>0.02</v>
      </c>
      <c r="D26" s="10">
        <v>0.04</v>
      </c>
      <c r="E26" s="10">
        <v>0.06</v>
      </c>
      <c r="F26" s="10">
        <v>0.08</v>
      </c>
      <c r="G26" s="10">
        <v>0.1</v>
      </c>
    </row>
    <row r="27" spans="1:7" x14ac:dyDescent="0.2">
      <c r="A27" s="9">
        <v>40268</v>
      </c>
      <c r="B27" s="10">
        <v>0</v>
      </c>
      <c r="C27" s="10">
        <v>0.02</v>
      </c>
      <c r="D27" s="10">
        <v>0.04</v>
      </c>
      <c r="E27" s="10">
        <v>0.06</v>
      </c>
      <c r="F27" s="10">
        <v>0.08</v>
      </c>
      <c r="G27" s="10">
        <v>0.1</v>
      </c>
    </row>
    <row r="28" spans="1:7" x14ac:dyDescent="0.2">
      <c r="A28" s="9">
        <v>40359</v>
      </c>
      <c r="B28" s="10">
        <v>0</v>
      </c>
      <c r="C28" s="10">
        <v>0.02</v>
      </c>
      <c r="D28" s="10">
        <v>0.04</v>
      </c>
      <c r="E28" s="10">
        <v>0.06</v>
      </c>
      <c r="F28" s="10">
        <v>0.08</v>
      </c>
      <c r="G28" s="10">
        <v>0.1</v>
      </c>
    </row>
    <row r="29" spans="1:7" x14ac:dyDescent="0.2">
      <c r="A29" s="9">
        <v>40451</v>
      </c>
      <c r="B29" s="10">
        <v>0</v>
      </c>
      <c r="C29" s="10">
        <v>0.02</v>
      </c>
      <c r="D29" s="10">
        <v>0.04</v>
      </c>
      <c r="E29" s="10">
        <v>0.06</v>
      </c>
      <c r="F29" s="10">
        <v>0.08</v>
      </c>
      <c r="G29" s="10">
        <v>0.1</v>
      </c>
    </row>
    <row r="30" spans="1:7" x14ac:dyDescent="0.2">
      <c r="A30" s="9">
        <v>40543</v>
      </c>
      <c r="B30" s="10">
        <v>0</v>
      </c>
      <c r="C30" s="10">
        <v>0.02</v>
      </c>
      <c r="D30" s="10">
        <v>0.04</v>
      </c>
      <c r="E30" s="10">
        <v>0.06</v>
      </c>
      <c r="F30" s="10">
        <v>0.08</v>
      </c>
      <c r="G30" s="10">
        <v>0.1</v>
      </c>
    </row>
    <row r="31" spans="1:7" x14ac:dyDescent="0.2">
      <c r="A31" s="9">
        <v>40633</v>
      </c>
      <c r="B31" s="10">
        <v>0</v>
      </c>
      <c r="C31" s="10">
        <v>0.02</v>
      </c>
      <c r="D31" s="10">
        <v>0.04</v>
      </c>
      <c r="E31" s="10">
        <v>0.06</v>
      </c>
      <c r="F31" s="10">
        <v>0.08</v>
      </c>
      <c r="G31" s="10">
        <v>0.1</v>
      </c>
    </row>
    <row r="32" spans="1:7" x14ac:dyDescent="0.2">
      <c r="A32" s="9">
        <v>40724</v>
      </c>
      <c r="B32" s="10">
        <v>0</v>
      </c>
      <c r="C32" s="10">
        <v>0.02</v>
      </c>
      <c r="D32" s="10">
        <v>0.04</v>
      </c>
      <c r="E32" s="10">
        <v>0.06</v>
      </c>
      <c r="F32" s="10">
        <v>0.08</v>
      </c>
      <c r="G32" s="10">
        <v>0.1</v>
      </c>
    </row>
    <row r="33" spans="1:7" x14ac:dyDescent="0.2">
      <c r="A33" s="9">
        <v>40816</v>
      </c>
      <c r="B33" s="10">
        <v>0</v>
      </c>
      <c r="C33" s="10">
        <v>0.02</v>
      </c>
      <c r="D33" s="10">
        <v>0.04</v>
      </c>
      <c r="E33" s="10">
        <v>0.06</v>
      </c>
      <c r="F33" s="10">
        <v>0.08</v>
      </c>
      <c r="G33" s="10">
        <v>0.1</v>
      </c>
    </row>
    <row r="34" spans="1:7" x14ac:dyDescent="0.2">
      <c r="A34" s="9">
        <v>40908</v>
      </c>
      <c r="B34" s="10">
        <v>0</v>
      </c>
      <c r="C34" s="10">
        <v>0.02</v>
      </c>
      <c r="D34" s="10">
        <v>0.04</v>
      </c>
      <c r="E34" s="10">
        <v>0.06</v>
      </c>
      <c r="F34" s="10">
        <v>0.08</v>
      </c>
      <c r="G34" s="10">
        <v>0.1</v>
      </c>
    </row>
    <row r="35" spans="1:7" x14ac:dyDescent="0.2">
      <c r="A35" s="9">
        <v>40999</v>
      </c>
      <c r="B35" s="10">
        <v>0</v>
      </c>
      <c r="C35" s="10">
        <v>0.02</v>
      </c>
      <c r="D35" s="10">
        <v>0.04</v>
      </c>
      <c r="E35" s="10">
        <v>0.06</v>
      </c>
      <c r="F35" s="10">
        <v>0.08</v>
      </c>
      <c r="G35" s="10">
        <v>0.1</v>
      </c>
    </row>
    <row r="36" spans="1:7" x14ac:dyDescent="0.2">
      <c r="A36" s="9">
        <v>41090</v>
      </c>
      <c r="B36" s="10">
        <v>0</v>
      </c>
      <c r="C36" s="10">
        <v>0.02</v>
      </c>
      <c r="D36" s="10">
        <v>0.04</v>
      </c>
      <c r="E36" s="10">
        <v>0.06</v>
      </c>
      <c r="F36" s="10">
        <v>0.08</v>
      </c>
      <c r="G36" s="10">
        <v>0.1</v>
      </c>
    </row>
    <row r="37" spans="1:7" x14ac:dyDescent="0.2">
      <c r="A37" s="9">
        <v>41182</v>
      </c>
      <c r="B37" s="10">
        <v>0</v>
      </c>
      <c r="C37" s="10">
        <v>0.02</v>
      </c>
      <c r="D37" s="10">
        <v>0.04</v>
      </c>
      <c r="E37" s="10">
        <v>0.06</v>
      </c>
      <c r="F37" s="10">
        <v>0.08</v>
      </c>
      <c r="G37" s="10">
        <v>0.1</v>
      </c>
    </row>
    <row r="38" spans="1:7" x14ac:dyDescent="0.2">
      <c r="A38" s="9">
        <v>41274</v>
      </c>
      <c r="B38" s="10">
        <v>0</v>
      </c>
      <c r="C38" s="10">
        <v>0.02</v>
      </c>
      <c r="D38" s="10">
        <v>0.04</v>
      </c>
      <c r="E38" s="10">
        <v>0.06</v>
      </c>
      <c r="F38" s="10">
        <v>0.08</v>
      </c>
      <c r="G38" s="10">
        <v>0.1</v>
      </c>
    </row>
    <row r="39" spans="1:7" x14ac:dyDescent="0.2">
      <c r="A39" s="9">
        <v>41364</v>
      </c>
      <c r="B39" s="10">
        <v>0</v>
      </c>
      <c r="C39" s="10">
        <v>0.02</v>
      </c>
      <c r="D39" s="10">
        <v>0.04</v>
      </c>
      <c r="E39" s="10">
        <v>0.06</v>
      </c>
      <c r="F39" s="10">
        <v>0.08</v>
      </c>
      <c r="G39" s="10">
        <v>0.1</v>
      </c>
    </row>
    <row r="40" spans="1:7" x14ac:dyDescent="0.2">
      <c r="A40" s="9">
        <v>41455</v>
      </c>
      <c r="B40" s="10">
        <v>0</v>
      </c>
      <c r="C40" s="10">
        <v>0.02</v>
      </c>
      <c r="D40" s="10">
        <v>0.04</v>
      </c>
      <c r="E40" s="10">
        <v>0.06</v>
      </c>
      <c r="F40" s="10">
        <v>0.08</v>
      </c>
      <c r="G40" s="10">
        <v>0.1</v>
      </c>
    </row>
    <row r="41" spans="1:7" x14ac:dyDescent="0.2">
      <c r="A41" s="9">
        <v>41547</v>
      </c>
      <c r="B41" s="10">
        <v>0</v>
      </c>
      <c r="C41" s="10">
        <v>0.02</v>
      </c>
      <c r="D41" s="10">
        <v>0.04</v>
      </c>
      <c r="E41" s="10">
        <v>0.06</v>
      </c>
      <c r="F41" s="10">
        <v>0.08</v>
      </c>
      <c r="G41" s="10">
        <v>0.1</v>
      </c>
    </row>
    <row r="42" spans="1:7" x14ac:dyDescent="0.2">
      <c r="A42" s="9">
        <v>41639</v>
      </c>
      <c r="B42" s="10">
        <v>0</v>
      </c>
      <c r="C42" s="10">
        <v>0.02</v>
      </c>
      <c r="D42" s="10">
        <v>0.04</v>
      </c>
      <c r="E42" s="10">
        <v>0.06</v>
      </c>
      <c r="F42" s="10">
        <v>0.08</v>
      </c>
      <c r="G42" s="10">
        <v>0.1</v>
      </c>
    </row>
    <row r="43" spans="1:7" x14ac:dyDescent="0.2">
      <c r="A43" s="9">
        <v>41729</v>
      </c>
      <c r="B43" s="10">
        <v>0</v>
      </c>
      <c r="C43" s="10">
        <v>0.02</v>
      </c>
      <c r="D43" s="10">
        <v>0.04</v>
      </c>
      <c r="E43" s="10">
        <v>0.06</v>
      </c>
      <c r="F43" s="10">
        <v>0.08</v>
      </c>
      <c r="G43" s="10">
        <v>0.1</v>
      </c>
    </row>
    <row r="44" spans="1:7" x14ac:dyDescent="0.2">
      <c r="A44" s="9">
        <v>41820</v>
      </c>
      <c r="B44" s="10">
        <v>0</v>
      </c>
      <c r="C44" s="10">
        <v>0.02</v>
      </c>
      <c r="D44" s="10">
        <v>0.04</v>
      </c>
      <c r="E44" s="10">
        <v>0.06</v>
      </c>
      <c r="F44" s="10">
        <v>0.08</v>
      </c>
      <c r="G44" s="10">
        <v>0.1</v>
      </c>
    </row>
    <row r="45" spans="1:7" x14ac:dyDescent="0.2">
      <c r="A45" s="9">
        <v>41912</v>
      </c>
      <c r="B45" s="10">
        <v>0</v>
      </c>
      <c r="C45" s="10">
        <v>0.02</v>
      </c>
      <c r="D45" s="10">
        <v>0.04</v>
      </c>
      <c r="E45" s="10">
        <v>0.06</v>
      </c>
      <c r="F45" s="10">
        <v>0.08</v>
      </c>
      <c r="G45" s="10">
        <v>0.1</v>
      </c>
    </row>
    <row r="46" spans="1:7" x14ac:dyDescent="0.2">
      <c r="A46" s="9">
        <v>42004</v>
      </c>
      <c r="B46" s="10">
        <v>0</v>
      </c>
      <c r="C46" s="10">
        <v>0.02</v>
      </c>
      <c r="D46" s="10">
        <v>0.04</v>
      </c>
      <c r="E46" s="10">
        <v>0.06</v>
      </c>
      <c r="F46" s="10">
        <v>0.08</v>
      </c>
      <c r="G46" s="10">
        <v>0.1</v>
      </c>
    </row>
    <row r="47" spans="1:7" x14ac:dyDescent="0.2">
      <c r="A47" s="9">
        <v>42094</v>
      </c>
      <c r="B47" s="10">
        <v>0</v>
      </c>
      <c r="C47" s="10">
        <v>0.02</v>
      </c>
      <c r="D47" s="10">
        <v>0.04</v>
      </c>
      <c r="E47" s="10">
        <v>0.06</v>
      </c>
      <c r="F47" s="10">
        <v>0.08</v>
      </c>
      <c r="G47" s="10">
        <v>0.1</v>
      </c>
    </row>
    <row r="48" spans="1:7" x14ac:dyDescent="0.2">
      <c r="A48" s="9">
        <v>42185</v>
      </c>
      <c r="B48" s="10">
        <v>0</v>
      </c>
      <c r="C48" s="10">
        <v>0.02</v>
      </c>
      <c r="D48" s="10">
        <v>0.04</v>
      </c>
      <c r="E48" s="10">
        <v>0.06</v>
      </c>
      <c r="F48" s="10">
        <v>0.08</v>
      </c>
      <c r="G48" s="10">
        <v>0.1</v>
      </c>
    </row>
    <row r="49" spans="1:12" x14ac:dyDescent="0.2">
      <c r="A49" s="9">
        <v>42277</v>
      </c>
      <c r="B49" s="10">
        <v>0</v>
      </c>
      <c r="C49" s="10">
        <v>0.02</v>
      </c>
      <c r="D49" s="10">
        <v>0.04</v>
      </c>
      <c r="E49" s="10">
        <v>0.06</v>
      </c>
      <c r="F49" s="10">
        <v>0.08</v>
      </c>
      <c r="G49" s="10">
        <v>0.1</v>
      </c>
    </row>
    <row r="50" spans="1:12" x14ac:dyDescent="0.2">
      <c r="A50" s="9">
        <v>42369</v>
      </c>
      <c r="B50" s="10">
        <v>0</v>
      </c>
      <c r="C50" s="10">
        <v>0.02</v>
      </c>
      <c r="D50" s="10">
        <v>0.04</v>
      </c>
      <c r="E50" s="10">
        <v>0.06</v>
      </c>
      <c r="F50" s="10">
        <v>0.08</v>
      </c>
      <c r="G50" s="10">
        <v>0.1</v>
      </c>
      <c r="L50" s="11" t="s">
        <v>22</v>
      </c>
    </row>
    <row r="51" spans="1:12" x14ac:dyDescent="0.2">
      <c r="A51" s="9">
        <v>42460</v>
      </c>
      <c r="B51" s="10">
        <v>0</v>
      </c>
      <c r="C51" s="10">
        <v>0.02</v>
      </c>
      <c r="D51" s="10">
        <v>0.04</v>
      </c>
      <c r="E51" s="10">
        <v>0.06</v>
      </c>
      <c r="F51" s="10">
        <v>0.08</v>
      </c>
      <c r="G51" s="10">
        <v>0.1</v>
      </c>
    </row>
    <row r="52" spans="1:12" x14ac:dyDescent="0.2">
      <c r="A52" s="9">
        <v>42551</v>
      </c>
      <c r="B52" s="10">
        <v>0</v>
      </c>
      <c r="C52" s="10">
        <v>0.02</v>
      </c>
      <c r="D52" s="10">
        <v>0.04</v>
      </c>
      <c r="E52" s="10">
        <v>0.06</v>
      </c>
      <c r="F52" s="10">
        <v>0.08</v>
      </c>
      <c r="G52" s="10">
        <v>0.1</v>
      </c>
    </row>
    <row r="53" spans="1:12" x14ac:dyDescent="0.2">
      <c r="A53" s="9">
        <v>42643</v>
      </c>
      <c r="B53" s="10">
        <v>0</v>
      </c>
      <c r="C53" s="10">
        <v>0.02</v>
      </c>
      <c r="D53" s="10">
        <v>0.04</v>
      </c>
      <c r="E53" s="10">
        <v>0.06</v>
      </c>
      <c r="F53" s="10">
        <v>0.08</v>
      </c>
      <c r="G53" s="10">
        <v>0.1</v>
      </c>
    </row>
    <row r="54" spans="1:12" x14ac:dyDescent="0.2">
      <c r="A54" s="9">
        <v>42735</v>
      </c>
      <c r="B54" s="10">
        <v>0</v>
      </c>
      <c r="C54" s="10">
        <v>0.02</v>
      </c>
      <c r="D54" s="10">
        <v>0.04</v>
      </c>
      <c r="E54" s="10">
        <v>0.06</v>
      </c>
      <c r="F54" s="10">
        <v>0.08</v>
      </c>
      <c r="G54" s="10">
        <v>0.1</v>
      </c>
    </row>
    <row r="55" spans="1:12" x14ac:dyDescent="0.2">
      <c r="A55" s="9">
        <v>42825</v>
      </c>
      <c r="B55" s="10">
        <v>0</v>
      </c>
      <c r="C55" s="10">
        <v>0.02</v>
      </c>
      <c r="D55" s="10">
        <v>0.04</v>
      </c>
      <c r="E55" s="10">
        <v>0.06</v>
      </c>
      <c r="F55" s="10">
        <v>0.08</v>
      </c>
      <c r="G55" s="10">
        <v>0.1</v>
      </c>
    </row>
    <row r="56" spans="1:12" x14ac:dyDescent="0.2">
      <c r="A56" s="9">
        <v>42916</v>
      </c>
      <c r="B56" s="10">
        <v>0</v>
      </c>
      <c r="C56" s="10">
        <v>0.02</v>
      </c>
      <c r="D56" s="10">
        <v>0.04</v>
      </c>
      <c r="E56" s="10">
        <v>0.06</v>
      </c>
      <c r="F56" s="10">
        <v>0.08</v>
      </c>
      <c r="G56" s="10">
        <v>0.1</v>
      </c>
    </row>
    <row r="57" spans="1:12" x14ac:dyDescent="0.2">
      <c r="A57" s="9">
        <v>43008</v>
      </c>
      <c r="B57" s="10">
        <v>0</v>
      </c>
      <c r="C57" s="10">
        <v>0.02</v>
      </c>
      <c r="D57" s="10">
        <v>0.04</v>
      </c>
      <c r="E57" s="10">
        <v>0.06</v>
      </c>
      <c r="F57" s="10">
        <v>0.08</v>
      </c>
      <c r="G57" s="10">
        <v>0.1</v>
      </c>
    </row>
    <row r="58" spans="1:12" x14ac:dyDescent="0.2">
      <c r="A58" s="9">
        <v>43100</v>
      </c>
      <c r="B58" s="10">
        <v>0</v>
      </c>
      <c r="C58" s="10">
        <v>0.02</v>
      </c>
      <c r="D58" s="10">
        <v>0.04</v>
      </c>
      <c r="E58" s="10">
        <v>0.06</v>
      </c>
      <c r="F58" s="10">
        <v>0.08</v>
      </c>
      <c r="G58" s="10">
        <v>0.1</v>
      </c>
    </row>
    <row r="59" spans="1:12" x14ac:dyDescent="0.2">
      <c r="A59" s="9">
        <v>43190</v>
      </c>
      <c r="B59" s="10">
        <v>0</v>
      </c>
      <c r="C59" s="10">
        <v>0.02</v>
      </c>
      <c r="D59" s="10">
        <v>0.04</v>
      </c>
      <c r="E59" s="10">
        <v>0.06</v>
      </c>
      <c r="F59" s="10">
        <v>0.08</v>
      </c>
      <c r="G59" s="10">
        <v>0.1</v>
      </c>
    </row>
    <row r="60" spans="1:12" x14ac:dyDescent="0.2">
      <c r="A60" s="9">
        <v>43281</v>
      </c>
      <c r="B60" s="10">
        <v>0</v>
      </c>
      <c r="C60" s="10">
        <v>0.02</v>
      </c>
      <c r="D60" s="10">
        <v>0.04</v>
      </c>
      <c r="E60" s="10">
        <v>0.06</v>
      </c>
      <c r="F60" s="10">
        <v>0.08</v>
      </c>
      <c r="G60" s="10">
        <v>0.1</v>
      </c>
    </row>
    <row r="61" spans="1:12" x14ac:dyDescent="0.2">
      <c r="A61" s="9">
        <v>43373</v>
      </c>
      <c r="B61" s="10">
        <v>0</v>
      </c>
      <c r="C61" s="10">
        <v>0.02</v>
      </c>
      <c r="D61" s="10">
        <v>0.04</v>
      </c>
      <c r="E61" s="10">
        <v>0.06</v>
      </c>
      <c r="F61" s="10">
        <v>0.08</v>
      </c>
      <c r="G61" s="10">
        <v>0.1</v>
      </c>
    </row>
    <row r="62" spans="1:12" x14ac:dyDescent="0.2">
      <c r="A62" s="9">
        <v>43465</v>
      </c>
      <c r="B62" s="10">
        <v>0</v>
      </c>
      <c r="C62" s="10">
        <v>0.02</v>
      </c>
      <c r="D62" s="10">
        <v>0.04</v>
      </c>
      <c r="E62" s="10">
        <v>0.06</v>
      </c>
      <c r="F62" s="10">
        <v>0.08</v>
      </c>
      <c r="G62" s="10">
        <v>0.1</v>
      </c>
    </row>
    <row r="63" spans="1:12" x14ac:dyDescent="0.2">
      <c r="A63" s="9">
        <v>43555</v>
      </c>
      <c r="B63" s="10">
        <v>0</v>
      </c>
      <c r="C63" s="10">
        <v>0.02</v>
      </c>
      <c r="D63" s="10">
        <v>0.04</v>
      </c>
      <c r="E63" s="10">
        <v>0.06</v>
      </c>
      <c r="F63" s="10">
        <v>0.08</v>
      </c>
      <c r="G63" s="10">
        <v>0.1</v>
      </c>
    </row>
    <row r="64" spans="1:12" x14ac:dyDescent="0.2">
      <c r="A64" s="9">
        <v>43646</v>
      </c>
      <c r="B64" s="10">
        <v>0</v>
      </c>
      <c r="C64" s="10">
        <v>0.02</v>
      </c>
      <c r="D64" s="10">
        <v>0.04</v>
      </c>
      <c r="E64" s="10">
        <v>0.06</v>
      </c>
      <c r="F64" s="10">
        <v>0.08</v>
      </c>
      <c r="G64" s="10">
        <v>0.1</v>
      </c>
    </row>
    <row r="65" spans="1:7" x14ac:dyDescent="0.2">
      <c r="A65" s="9">
        <v>43738</v>
      </c>
      <c r="B65" s="10">
        <v>0</v>
      </c>
      <c r="C65" s="10">
        <v>0.02</v>
      </c>
      <c r="D65" s="10">
        <v>0.04</v>
      </c>
      <c r="E65" s="10">
        <v>0.06</v>
      </c>
      <c r="F65" s="10">
        <v>0.08</v>
      </c>
      <c r="G65" s="10">
        <v>0.1</v>
      </c>
    </row>
    <row r="66" spans="1:7" x14ac:dyDescent="0.2">
      <c r="A66" s="9">
        <v>43830</v>
      </c>
      <c r="B66" s="10">
        <v>0</v>
      </c>
      <c r="C66" s="10">
        <v>0.02</v>
      </c>
      <c r="D66" s="10">
        <v>0.04</v>
      </c>
      <c r="E66" s="10">
        <v>0.06</v>
      </c>
      <c r="F66" s="10">
        <v>0.08</v>
      </c>
      <c r="G66" s="10">
        <v>0.1</v>
      </c>
    </row>
    <row r="67" spans="1:7" x14ac:dyDescent="0.2">
      <c r="A67" s="9">
        <v>43921</v>
      </c>
      <c r="B67" s="10">
        <v>0</v>
      </c>
      <c r="C67" s="10">
        <v>0.02</v>
      </c>
      <c r="D67" s="10">
        <v>0.04</v>
      </c>
      <c r="E67" s="10">
        <v>0.06</v>
      </c>
      <c r="F67" s="10">
        <v>0.08</v>
      </c>
      <c r="G67" s="10">
        <v>0.1</v>
      </c>
    </row>
    <row r="68" spans="1:7" x14ac:dyDescent="0.2">
      <c r="A68" s="9">
        <v>44012</v>
      </c>
      <c r="B68" s="10">
        <v>0</v>
      </c>
      <c r="C68" s="10">
        <v>0.02</v>
      </c>
      <c r="D68" s="10">
        <v>0.04</v>
      </c>
      <c r="E68" s="10">
        <v>0.06</v>
      </c>
      <c r="F68" s="10">
        <v>0.08</v>
      </c>
      <c r="G68" s="10">
        <v>0.1</v>
      </c>
    </row>
    <row r="69" spans="1:7" x14ac:dyDescent="0.2">
      <c r="A69" s="9">
        <v>44104</v>
      </c>
      <c r="B69" s="10">
        <v>0</v>
      </c>
      <c r="C69" s="10">
        <v>0.02</v>
      </c>
      <c r="D69" s="10">
        <v>0.04</v>
      </c>
      <c r="E69" s="10">
        <v>0.06</v>
      </c>
      <c r="F69" s="10">
        <v>0.08</v>
      </c>
      <c r="G69" s="10">
        <v>0.1</v>
      </c>
    </row>
    <row r="70" spans="1:7" x14ac:dyDescent="0.2">
      <c r="A70" s="9">
        <v>44196</v>
      </c>
      <c r="B70" s="10">
        <v>0</v>
      </c>
      <c r="C70" s="10">
        <v>0.02</v>
      </c>
      <c r="D70" s="10">
        <v>0.04</v>
      </c>
      <c r="E70" s="10">
        <v>0.06</v>
      </c>
      <c r="F70" s="10">
        <v>0.08</v>
      </c>
      <c r="G70" s="10">
        <v>0.1</v>
      </c>
    </row>
    <row r="71" spans="1:7" x14ac:dyDescent="0.2">
      <c r="A71" s="9">
        <v>44286</v>
      </c>
      <c r="B71" s="10">
        <v>0</v>
      </c>
      <c r="C71" s="10">
        <v>0.02</v>
      </c>
      <c r="D71" s="10">
        <v>0.04</v>
      </c>
      <c r="E71" s="10">
        <v>0.06</v>
      </c>
      <c r="F71" s="10">
        <v>0.08</v>
      </c>
      <c r="G71" s="10">
        <v>0.1</v>
      </c>
    </row>
    <row r="72" spans="1:7" x14ac:dyDescent="0.2">
      <c r="A72" s="9">
        <v>44377</v>
      </c>
      <c r="B72" s="10">
        <v>0</v>
      </c>
      <c r="C72" s="10">
        <v>0.02</v>
      </c>
      <c r="D72" s="10">
        <v>0.04</v>
      </c>
      <c r="E72" s="10">
        <v>0.06</v>
      </c>
      <c r="F72" s="10">
        <v>0.08</v>
      </c>
      <c r="G72" s="10">
        <v>0.1</v>
      </c>
    </row>
    <row r="73" spans="1:7" x14ac:dyDescent="0.2">
      <c r="A73" s="9">
        <v>44469</v>
      </c>
      <c r="B73" s="10">
        <v>0</v>
      </c>
      <c r="C73" s="10">
        <v>0.02</v>
      </c>
      <c r="D73" s="10">
        <v>0.04</v>
      </c>
      <c r="E73" s="10">
        <v>0.06</v>
      </c>
      <c r="F73" s="10">
        <v>0.08</v>
      </c>
      <c r="G73" s="10">
        <v>0.1</v>
      </c>
    </row>
    <row r="74" spans="1:7" x14ac:dyDescent="0.2">
      <c r="A74" s="9">
        <v>44561</v>
      </c>
      <c r="B74" s="10">
        <v>0</v>
      </c>
      <c r="C74" s="10">
        <v>0.02</v>
      </c>
      <c r="D74" s="10">
        <v>0.04</v>
      </c>
      <c r="E74" s="10">
        <v>0.06</v>
      </c>
      <c r="F74" s="10">
        <v>0.08</v>
      </c>
      <c r="G74" s="10">
        <v>0.1</v>
      </c>
    </row>
    <row r="75" spans="1:7" x14ac:dyDescent="0.2">
      <c r="A75" s="9">
        <v>44651</v>
      </c>
      <c r="B75" s="10">
        <v>0</v>
      </c>
      <c r="C75" s="10">
        <v>0.02</v>
      </c>
      <c r="D75" s="10">
        <v>0.04</v>
      </c>
      <c r="E75" s="10">
        <v>0.06</v>
      </c>
      <c r="F75" s="10">
        <v>0.08</v>
      </c>
      <c r="G75" s="10">
        <v>0.1</v>
      </c>
    </row>
    <row r="76" spans="1:7" x14ac:dyDescent="0.2">
      <c r="A76" s="9">
        <v>44742</v>
      </c>
      <c r="B76" s="10">
        <v>0</v>
      </c>
      <c r="C76" s="10">
        <v>0.02</v>
      </c>
      <c r="D76" s="10">
        <v>0.04</v>
      </c>
      <c r="E76" s="10">
        <v>0.06</v>
      </c>
      <c r="F76" s="10">
        <v>0.08</v>
      </c>
      <c r="G76" s="10">
        <v>0.1</v>
      </c>
    </row>
    <row r="77" spans="1:7" x14ac:dyDescent="0.2">
      <c r="A77" s="9">
        <v>44834</v>
      </c>
      <c r="B77" s="10">
        <v>0</v>
      </c>
      <c r="C77" s="10">
        <v>0.02</v>
      </c>
      <c r="D77" s="10">
        <v>0.04</v>
      </c>
      <c r="E77" s="10">
        <v>0.06</v>
      </c>
      <c r="F77" s="10">
        <v>0.08</v>
      </c>
      <c r="G77" s="10">
        <v>0.1</v>
      </c>
    </row>
    <row r="78" spans="1:7" x14ac:dyDescent="0.2">
      <c r="B78" s="10"/>
      <c r="C78" s="10"/>
      <c r="D78" s="10"/>
      <c r="E78" s="10"/>
      <c r="F78" s="10"/>
      <c r="G78" s="10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3"/>
  <sheetViews>
    <sheetView workbookViewId="0">
      <selection activeCell="H23" sqref="H23"/>
    </sheetView>
  </sheetViews>
  <sheetFormatPr defaultColWidth="9.140625" defaultRowHeight="11.25" x14ac:dyDescent="0.2"/>
  <cols>
    <col min="1" max="16384" width="9.140625" style="11"/>
  </cols>
  <sheetData>
    <row r="1" spans="1:5" x14ac:dyDescent="0.2">
      <c r="A1" s="9">
        <v>43738</v>
      </c>
      <c r="B1" s="9">
        <v>43769</v>
      </c>
    </row>
    <row r="2" spans="1:5" x14ac:dyDescent="0.2">
      <c r="A2" s="9">
        <v>43830</v>
      </c>
      <c r="B2" s="9">
        <v>43861</v>
      </c>
    </row>
    <row r="3" spans="1:5" x14ac:dyDescent="0.2">
      <c r="A3" s="9">
        <v>43921</v>
      </c>
      <c r="B3" s="9">
        <v>43951</v>
      </c>
    </row>
    <row r="4" spans="1:5" x14ac:dyDescent="0.2">
      <c r="A4" s="9">
        <v>44012</v>
      </c>
      <c r="B4" s="9">
        <v>44043</v>
      </c>
    </row>
    <row r="5" spans="1:5" x14ac:dyDescent="0.2">
      <c r="A5" s="9">
        <v>44104</v>
      </c>
      <c r="B5" s="9">
        <v>44137</v>
      </c>
    </row>
    <row r="6" spans="1:5" x14ac:dyDescent="0.2">
      <c r="A6" s="9">
        <v>44196</v>
      </c>
      <c r="B6" s="9">
        <v>44228</v>
      </c>
    </row>
    <row r="7" spans="1:5" x14ac:dyDescent="0.2">
      <c r="A7" s="9">
        <v>44286</v>
      </c>
      <c r="B7" s="90">
        <v>44316</v>
      </c>
    </row>
    <row r="8" spans="1:5" x14ac:dyDescent="0.2">
      <c r="A8" s="9">
        <v>44377</v>
      </c>
      <c r="B8" s="90">
        <v>44410</v>
      </c>
    </row>
    <row r="9" spans="1:5" x14ac:dyDescent="0.2">
      <c r="A9" s="9">
        <v>44469</v>
      </c>
      <c r="B9" s="90">
        <v>44501</v>
      </c>
    </row>
    <row r="10" spans="1:5" x14ac:dyDescent="0.2">
      <c r="A10" s="9">
        <v>44561</v>
      </c>
      <c r="B10" s="90">
        <v>44592</v>
      </c>
    </row>
    <row r="11" spans="1:5" x14ac:dyDescent="0.2">
      <c r="A11" s="9">
        <v>44651</v>
      </c>
      <c r="B11" s="9">
        <v>44683</v>
      </c>
    </row>
    <row r="12" spans="1:5" x14ac:dyDescent="0.2">
      <c r="A12" s="9">
        <v>44742</v>
      </c>
      <c r="B12" s="9">
        <v>44774</v>
      </c>
    </row>
    <row r="13" spans="1:5" x14ac:dyDescent="0.2">
      <c r="A13" s="9">
        <v>44834</v>
      </c>
      <c r="B13" s="9">
        <v>44865</v>
      </c>
    </row>
    <row r="14" spans="1:5" x14ac:dyDescent="0.2">
      <c r="A14" s="9"/>
      <c r="B14" s="9"/>
    </row>
    <row r="15" spans="1:5" x14ac:dyDescent="0.2">
      <c r="A15" s="9"/>
      <c r="B15" s="9"/>
      <c xmlns="http://schemas.openxmlformats.org/spreadsheetml/2006/main" r="E15" s="11" t="s">
        <v>67</v>
      </c>
    </row>
    <row r="16" spans="1:5" x14ac:dyDescent="0.2">
      <c r="A16" s="9"/>
      <c r="B16" s="9"/>
    </row>
    <row r="17" spans="1:2" x14ac:dyDescent="0.2">
      <c r="A17" s="9"/>
      <c r="B17" s="9"/>
    </row>
    <row r="18" spans="1:2" x14ac:dyDescent="0.2">
      <c r="A18" s="9"/>
      <c r="B18" s="9"/>
    </row>
    <row r="19" spans="1:2" x14ac:dyDescent="0.2">
      <c r="A19" s="9"/>
      <c r="B19" s="9"/>
    </row>
    <row r="20" spans="1:2" x14ac:dyDescent="0.2">
      <c r="A20" s="9"/>
      <c r="B20" s="9"/>
    </row>
    <row r="21" spans="1:2" x14ac:dyDescent="0.2">
      <c r="A21" s="9"/>
      <c r="B21" s="9"/>
    </row>
    <row r="22" spans="1:2" x14ac:dyDescent="0.2">
      <c r="A22" s="9"/>
      <c r="B22" s="9"/>
    </row>
    <row r="23" spans="1:2" x14ac:dyDescent="0.2">
      <c r="A23" s="9"/>
      <c r="B23" s="9"/>
    </row>
    <row r="24" spans="1:2" x14ac:dyDescent="0.2">
      <c r="A24" s="9"/>
      <c r="B24" s="9"/>
    </row>
    <row r="25" spans="1:2" x14ac:dyDescent="0.2">
      <c r="A25" s="9"/>
      <c r="B25" s="9"/>
    </row>
    <row r="26" spans="1:2" x14ac:dyDescent="0.2">
      <c r="A26" s="9"/>
      <c r="B26" s="9"/>
    </row>
    <row r="27" spans="1:2" x14ac:dyDescent="0.2">
      <c r="A27" s="9"/>
      <c r="B27" s="9"/>
    </row>
    <row r="28" spans="1:2" x14ac:dyDescent="0.2">
      <c r="A28" s="9"/>
      <c r="B28" s="9"/>
    </row>
    <row r="29" spans="1:2" x14ac:dyDescent="0.2">
      <c r="A29" s="9"/>
      <c r="B29" s="9"/>
    </row>
    <row r="30" spans="1:2" x14ac:dyDescent="0.2">
      <c r="A30" s="9"/>
      <c r="B30" s="9"/>
    </row>
    <row r="31" spans="1:2" x14ac:dyDescent="0.2">
      <c r="A31" s="9"/>
      <c r="B31" s="9"/>
    </row>
    <row r="32" spans="1:2" x14ac:dyDescent="0.2">
      <c r="A32" s="9"/>
      <c r="B32" s="9"/>
    </row>
    <row r="33" spans="1:2" x14ac:dyDescent="0.2">
      <c r="A33" s="9"/>
      <c r="B33" s="9"/>
    </row>
    <row r="34" spans="1:2" x14ac:dyDescent="0.2">
      <c r="A34" s="9"/>
      <c r="B34" s="9"/>
    </row>
    <row r="35" spans="1:2" x14ac:dyDescent="0.2">
      <c r="A35" s="9"/>
      <c r="B35" s="9"/>
    </row>
    <row r="36" spans="1:2" x14ac:dyDescent="0.2">
      <c r="A36" s="9"/>
      <c r="B36" s="9"/>
    </row>
    <row r="37" spans="1:2" x14ac:dyDescent="0.2">
      <c r="A37" s="9"/>
      <c r="B37" s="9"/>
    </row>
    <row r="38" spans="1:2" x14ac:dyDescent="0.2">
      <c r="A38" s="9"/>
      <c r="B38" s="9"/>
    </row>
    <row r="39" spans="1:2" x14ac:dyDescent="0.2">
      <c r="A39" s="9"/>
      <c r="B39" s="9"/>
    </row>
    <row r="40" spans="1:2" x14ac:dyDescent="0.2">
      <c r="A40" s="9"/>
      <c r="B40" s="9"/>
    </row>
    <row r="41" spans="1:2" x14ac:dyDescent="0.2">
      <c r="A41" s="9"/>
      <c r="B41" s="9"/>
    </row>
    <row r="42" spans="1:2" x14ac:dyDescent="0.2">
      <c r="A42" s="9"/>
      <c r="B42" s="9"/>
    </row>
    <row r="43" spans="1:2" x14ac:dyDescent="0.2">
      <c r="A43" s="9"/>
      <c r="B43" s="9"/>
    </row>
    <row r="44" spans="1:2" x14ac:dyDescent="0.2">
      <c r="A44" s="9"/>
      <c r="B44" s="9"/>
    </row>
    <row r="45" spans="1:2" x14ac:dyDescent="0.2">
      <c r="A45" s="9"/>
      <c r="B45" s="9"/>
    </row>
    <row r="46" spans="1:2" x14ac:dyDescent="0.2">
      <c r="A46" s="9"/>
      <c r="B46" s="9"/>
    </row>
    <row r="47" spans="1:2" x14ac:dyDescent="0.2">
      <c r="A47" s="9"/>
      <c r="B47" s="9"/>
    </row>
    <row r="48" spans="1:2" x14ac:dyDescent="0.2">
      <c r="A48" s="9"/>
      <c r="B48" s="9"/>
    </row>
    <row r="49" spans="1:4" x14ac:dyDescent="0.2">
      <c r="A49" s="9"/>
      <c r="B49" s="9"/>
    </row>
    <row r="50" spans="1:4" x14ac:dyDescent="0.2">
      <c r="A50" s="9"/>
      <c r="B50" s="9"/>
    </row>
    <row r="51" spans="1:4" x14ac:dyDescent="0.2">
      <c r="A51" s="9"/>
      <c r="B51" s="9"/>
    </row>
    <row r="52" spans="1:4" x14ac:dyDescent="0.2">
      <c r="A52" s="9"/>
      <c r="B52" s="9"/>
    </row>
    <row r="53" spans="1:4" x14ac:dyDescent="0.2">
      <c r="A53" s="9"/>
      <c r="B53" s="9"/>
    </row>
    <row r="54" spans="1:4" x14ac:dyDescent="0.2">
      <c r="A54" s="9"/>
      <c r="B54" s="9"/>
    </row>
    <row r="55" spans="1:4" x14ac:dyDescent="0.2">
      <c r="A55" s="9"/>
      <c r="B55" s="9"/>
    </row>
    <row r="56" spans="1:4" x14ac:dyDescent="0.2">
      <c r="A56" s="9"/>
      <c r="B56" s="9"/>
    </row>
    <row r="57" spans="1:4" x14ac:dyDescent="0.2">
      <c r="A57" s="9"/>
      <c r="B57" s="9"/>
    </row>
    <row r="58" spans="1:4" x14ac:dyDescent="0.2">
      <c r="A58" s="9"/>
      <c r="B58" s="9"/>
    </row>
    <row r="59" spans="1:4" x14ac:dyDescent="0.2">
      <c r="A59" s="9"/>
      <c r="B59" s="9"/>
    </row>
    <row r="60" spans="1:4" x14ac:dyDescent="0.2">
      <c r="A60" s="9"/>
      <c r="B60" s="9"/>
    </row>
    <row r="61" spans="1:4" x14ac:dyDescent="0.2">
      <c r="A61" s="9"/>
      <c r="B61" s="9"/>
    </row>
    <row r="62" spans="1:4" x14ac:dyDescent="0.2">
      <c r="A62" s="9"/>
      <c r="B62" s="9"/>
      <c r="D62" s="11" t="s">
        <v>22</v>
      </c>
    </row>
    <row r="63" spans="1:4" x14ac:dyDescent="0.2">
      <c r="A63" s="9"/>
      <c r="B63" s="9"/>
    </row>
    <row r="64" spans="1:4" x14ac:dyDescent="0.2">
      <c r="A64" s="9"/>
      <c r="B64" s="9"/>
    </row>
    <row r="65" spans="1:2" x14ac:dyDescent="0.2">
      <c r="A65" s="9"/>
      <c r="B65" s="9"/>
    </row>
    <row r="66" spans="1:2" x14ac:dyDescent="0.2">
      <c r="A66" s="9"/>
      <c r="B66" s="9"/>
    </row>
    <row r="67" spans="1:2" x14ac:dyDescent="0.2">
      <c r="A67" s="9"/>
      <c r="B67" s="9"/>
    </row>
    <row r="68" spans="1:2" x14ac:dyDescent="0.2">
      <c r="A68" s="9"/>
      <c r="B68" s="9"/>
    </row>
    <row r="69" spans="1:2" x14ac:dyDescent="0.2">
      <c r="A69" s="9"/>
      <c r="B69" s="9"/>
    </row>
    <row r="70" spans="1:2" x14ac:dyDescent="0.2">
      <c r="A70" s="9"/>
      <c r="B70" s="90"/>
    </row>
    <row r="71" spans="1:2" x14ac:dyDescent="0.2">
      <c r="A71" s="9"/>
      <c r="B71" s="90"/>
    </row>
    <row r="72" spans="1:2" x14ac:dyDescent="0.2">
      <c r="A72" s="9"/>
      <c r="B72" s="90"/>
    </row>
    <row r="73" spans="1:2" x14ac:dyDescent="0.2">
      <c r="A73" s="9"/>
      <c r="B73" s="90"/>
    </row>
  </sheetData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7D73A86EDA7844880679AD3EC0D9EE" ma:contentTypeVersion="12" ma:contentTypeDescription="Create a new document." ma:contentTypeScope="" ma:versionID="4430dac69a1659e3e759515a34328dcc">
  <xsd:schema xmlns:xsd="http://www.w3.org/2001/XMLSchema" xmlns:xs="http://www.w3.org/2001/XMLSchema" xmlns:p="http://schemas.microsoft.com/office/2006/metadata/properties" xmlns:ns2="1e9f7b50-2cca-4520-af25-5c04619ebbfc" xmlns:ns3="b7850c2b-5774-47f8-9272-cd507db12051" targetNamespace="http://schemas.microsoft.com/office/2006/metadata/properties" ma:root="true" ma:fieldsID="fe387717db67c11b465bf87b57b6e94b" ns2:_="" ns3:_="">
    <xsd:import namespace="1e9f7b50-2cca-4520-af25-5c04619ebbfc"/>
    <xsd:import namespace="b7850c2b-5774-47f8-9272-cd507db120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f7b50-2cca-4520-af25-5c04619eb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743697f-58e4-480c-8e4e-6ce426effd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50c2b-5774-47f8-9272-cd507db1205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39594df-81c2-4cfe-9e0a-0e3737cb2e52}" ma:internalName="TaxCatchAll" ma:showField="CatchAllData" ma:web="b7850c2b-5774-47f8-9272-cd507db120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9f7b50-2cca-4520-af25-5c04619ebbfc">
      <Terms xmlns="http://schemas.microsoft.com/office/infopath/2007/PartnerControls"/>
    </lcf76f155ced4ddcb4097134ff3c332f>
    <TaxCatchAll xmlns="b7850c2b-5774-47f8-9272-cd507db12051" xsi:nil="true"/>
  </documentManagement>
</p:properties>
</file>

<file path=customXml/itemProps1.xml><?xml version="1.0" encoding="utf-8"?>
<ds:datastoreItem xmlns:ds="http://schemas.openxmlformats.org/officeDocument/2006/customXml" ds:itemID="{6CE727F6-CCBE-428C-813D-5D4779D1AA88}"/>
</file>

<file path=customXml/itemProps2.xml><?xml version="1.0" encoding="utf-8"?>
<ds:datastoreItem xmlns:ds="http://schemas.openxmlformats.org/officeDocument/2006/customXml" ds:itemID="{AD81EB4C-367E-4ABB-A7DD-F2B7A905E0AE}"/>
</file>

<file path=customXml/itemProps3.xml><?xml version="1.0" encoding="utf-8"?>
<ds:datastoreItem xmlns:ds="http://schemas.openxmlformats.org/officeDocument/2006/customXml" ds:itemID="{8CC9A978-DD73-4D45-96C6-0B36632B0C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MBT RETURN - GNRL</vt:lpstr>
      <vt:lpstr>Instructions</vt:lpstr>
      <vt:lpstr>Sheet1</vt:lpstr>
      <vt:lpstr>Sheet2</vt:lpstr>
      <vt:lpstr>Instructions!Print_Area</vt:lpstr>
      <vt:lpstr>'MBT RETURN - GNRL'!Print_Area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Nevada</dc:creator>
  <cp:lastModifiedBy>Brandy Delaney</cp:lastModifiedBy>
  <cp:lastPrinted>2023-05-24T22:07:38Z</cp:lastPrinted>
  <dcterms:created xsi:type="dcterms:W3CDTF">2006-02-24T21:45:40Z</dcterms:created>
  <dcterms:modified xsi:type="dcterms:W3CDTF">2023-05-24T22:07:47Z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0x010100647D73A86EDA7844880679AD3EC0D9EE</vt:lpwstr>
  </property>
</Properties>
</file>