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A17C3E76-BF51-4875-B015-E8DFF253A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Taxes" sheetId="2" r:id="rId1"/>
    <sheet name="Sales 2%" sheetId="3" r:id="rId2"/>
    <sheet name="LSST" sheetId="4" r:id="rId3"/>
    <sheet name="LSST PRIOR FY" sheetId="10" state="hidden" r:id="rId4"/>
    <sheet name="Stadium" sheetId="11" r:id="rId5"/>
    <sheet name="Unitary Secured" sheetId="6" r:id="rId6"/>
    <sheet name="Unit Unsecured | Carlines" sheetId="7" r:id="rId7"/>
    <sheet name="NPM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11" l="1"/>
  <c r="L26" i="11"/>
  <c r="K26" i="11"/>
  <c r="J26" i="11"/>
  <c r="I26" i="11"/>
  <c r="H26" i="11"/>
  <c r="G26" i="11"/>
  <c r="F26" i="11"/>
  <c r="E26" i="11"/>
  <c r="D26" i="11"/>
  <c r="C26" i="11"/>
  <c r="B26" i="11"/>
  <c r="N24" i="11"/>
  <c r="N22" i="11"/>
  <c r="N20" i="11"/>
  <c r="N18" i="11"/>
  <c r="N16" i="11"/>
  <c r="N14" i="11"/>
  <c r="N12" i="11"/>
  <c r="N10" i="11"/>
  <c r="M32" i="3"/>
  <c r="H32" i="3"/>
  <c r="I32" i="3"/>
  <c r="J32" i="3"/>
  <c r="K32" i="3"/>
  <c r="L32" i="3"/>
  <c r="G32" i="3"/>
  <c r="F32" i="3"/>
  <c r="C26" i="7"/>
  <c r="N30" i="3"/>
  <c r="C32" i="3"/>
  <c r="D32" i="3"/>
  <c r="E32" i="3"/>
  <c r="B32" i="3"/>
  <c r="N26" i="11" l="1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11" i="3"/>
  <c r="N32" i="3" l="1"/>
  <c r="N11" i="4"/>
  <c r="N12" i="4"/>
  <c r="J29" i="7" l="1"/>
  <c r="J32" i="7"/>
  <c r="J31" i="7"/>
  <c r="J30" i="7"/>
  <c r="J28" i="7"/>
  <c r="H26" i="7"/>
  <c r="H34" i="7" s="1"/>
  <c r="I26" i="7"/>
  <c r="I34" i="7" s="1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8" i="7"/>
  <c r="J9" i="7"/>
  <c r="K29" i="6"/>
  <c r="K30" i="6"/>
  <c r="H14" i="4" l="1"/>
  <c r="B26" i="6" l="1"/>
  <c r="D26" i="7" l="1"/>
  <c r="E26" i="6"/>
  <c r="E33" i="6" s="1"/>
  <c r="D26" i="6"/>
  <c r="H27" i="8"/>
  <c r="B26" i="7" l="1"/>
  <c r="B34" i="7" s="1"/>
  <c r="M14" i="4" l="1"/>
  <c r="B25" i="8" l="1"/>
  <c r="M31" i="10" l="1"/>
  <c r="L31" i="10"/>
  <c r="K31" i="10"/>
  <c r="J31" i="10"/>
  <c r="I31" i="10"/>
  <c r="H31" i="10"/>
  <c r="G31" i="10"/>
  <c r="F31" i="10"/>
  <c r="E31" i="10"/>
  <c r="D31" i="10"/>
  <c r="C31" i="10"/>
  <c r="B31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31" i="10" l="1"/>
  <c r="D34" i="7"/>
  <c r="G26" i="7" l="1"/>
  <c r="G34" i="7" l="1"/>
  <c r="K31" i="6" l="1"/>
  <c r="K28" i="6"/>
  <c r="J26" i="6"/>
  <c r="J33" i="6" s="1"/>
  <c r="I26" i="6"/>
  <c r="I33" i="6" s="1"/>
  <c r="H26" i="6"/>
  <c r="H33" i="6" s="1"/>
  <c r="G26" i="6"/>
  <c r="G33" i="6" s="1"/>
  <c r="F26" i="6"/>
  <c r="F33" i="6" s="1"/>
  <c r="D33" i="6"/>
  <c r="C33" i="6"/>
  <c r="B33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F26" i="7"/>
  <c r="F34" i="7" s="1"/>
  <c r="E26" i="7"/>
  <c r="E34" i="7" s="1"/>
  <c r="C34" i="7" l="1"/>
  <c r="J26" i="7"/>
  <c r="J34" i="7"/>
  <c r="K26" i="6"/>
  <c r="K33" i="6" l="1"/>
  <c r="H31" i="8"/>
  <c r="H30" i="8"/>
  <c r="H29" i="8"/>
  <c r="H28" i="8"/>
  <c r="G25" i="8"/>
  <c r="G33" i="8" s="1"/>
  <c r="F25" i="8"/>
  <c r="F33" i="8" s="1"/>
  <c r="E25" i="8"/>
  <c r="E33" i="8" s="1"/>
  <c r="D25" i="8"/>
  <c r="D33" i="8" s="1"/>
  <c r="C25" i="8"/>
  <c r="C33" i="8" s="1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L14" i="4"/>
  <c r="K14" i="4"/>
  <c r="J14" i="4"/>
  <c r="I14" i="4"/>
  <c r="G14" i="4"/>
  <c r="F14" i="4"/>
  <c r="E14" i="4"/>
  <c r="D14" i="4"/>
  <c r="C14" i="4"/>
  <c r="B14" i="4"/>
  <c r="H25" i="8" l="1"/>
  <c r="H33" i="8" s="1"/>
  <c r="N14" i="4"/>
  <c r="N20" i="4" s="1"/>
  <c r="B33" i="8"/>
  <c r="D34" i="10" l="1"/>
  <c r="D40" i="10" s="1"/>
  <c r="D41" i="10" l="1"/>
  <c r="D38" i="10"/>
  <c r="D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L. Williams</author>
  </authors>
  <commentList>
    <comment ref="N17" authorId="0" shapeId="0" xr:uid="{50D1CDE8-875D-4CE3-8110-892AE033159B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5.25.21 Difference here and BA 9130 is the NAC $150K</t>
        </r>
      </text>
    </comment>
    <comment ref="N19" authorId="0" shapeId="0" xr:uid="{E31A8B4B-AC92-42C2-BA55-3780CFAFF3F3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9.2.21 Cross check with BL,BT,MBT RECAP file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tlockett</author>
  </authors>
  <commentList>
    <comment ref="N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tlockett:</t>
        </r>
        <r>
          <rPr>
            <sz val="8"/>
            <color indexed="81"/>
            <rFont val="Tahoma"/>
            <family val="2"/>
          </rPr>
          <t xml:space="preserve">
GL 4552
BS 2384</t>
        </r>
      </text>
    </comment>
  </commentList>
</comments>
</file>

<file path=xl/sharedStrings.xml><?xml version="1.0" encoding="utf-8"?>
<sst xmlns="http://schemas.openxmlformats.org/spreadsheetml/2006/main" count="256" uniqueCount="98">
  <si>
    <t>NEVADA DEPARTMENT OF TAXATION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</si>
  <si>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</si>
  <si>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</si>
  <si>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</si>
  <si>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</si>
  <si>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</si>
  <si>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</si>
  <si>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</si>
  <si>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</si>
  <si>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</si>
  <si>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</si>
  <si>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</si>
  <si>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</si>
  <si>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SALES TAX DISTRIBUTION</t>
  </si>
  <si>
    <t>NEW TAXES</t>
  </si>
  <si>
    <t>TOTAL</t>
  </si>
  <si>
    <t>BANK EXCISE TAX</t>
  </si>
  <si>
    <t>BUSINESS LICENSE FEE</t>
  </si>
  <si>
    <t xml:space="preserve">LIVE ENTERTAINMENT </t>
  </si>
  <si>
    <t>MODIFIED BUSINESS TAX</t>
  </si>
  <si>
    <t>REAL PROPERTY TRANSFER TAX</t>
  </si>
  <si>
    <t>(STATE PORTION $1.30)</t>
  </si>
  <si>
    <t>2% BY COUNTY</t>
  </si>
  <si>
    <t>COUNTY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</si>
  <si>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</si>
  <si>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</si>
  <si>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</si>
  <si>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</si>
  <si>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</si>
  <si>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</si>
  <si>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</si>
  <si>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</si>
  <si>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</si>
  <si>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</si>
  <si>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</si>
  <si>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</si>
  <si>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CARSON</t>
  </si>
  <si>
    <t>PERSHING</t>
  </si>
  <si>
    <t>STOREY</t>
  </si>
  <si>
    <t>WASHOE</t>
  </si>
  <si>
    <t>WHITE PINE</t>
  </si>
  <si>
    <t>OUT-OF-STATE</t>
  </si>
  <si>
    <t>STAR BONDS</t>
  </si>
  <si>
    <t>LOCAL SCHOOL SUPPORT TAX</t>
  </si>
  <si>
    <t>GENERAL FUND</t>
  </si>
  <si>
    <t>TOTAL COUNTY DISTRIBUTION</t>
  </si>
  <si>
    <t>UTILITIES</t>
  </si>
  <si>
    <t>CARSON CITY</t>
  </si>
  <si>
    <t>STATE DEBT SERVICE FUND</t>
  </si>
  <si>
    <t>GENERAL FUND PENALTIES/INTEREST</t>
  </si>
  <si>
    <t>RENEWABLE ENERGY</t>
  </si>
  <si>
    <t>POSTAGE</t>
  </si>
  <si>
    <t>GRAND TOTAL</t>
  </si>
  <si>
    <t xml:space="preserve"> </t>
  </si>
  <si>
    <t>NET PROCEEDS OF MINERALS TAX DISTRIBUTION</t>
  </si>
  <si>
    <t>TOTAL TAX</t>
  </si>
  <si>
    <t>STATE GENERAL FUND</t>
  </si>
  <si>
    <t>PENALTIES &amp; INTEREST</t>
  </si>
  <si>
    <t>PASSENGER CARRIER TAX GEN FUND</t>
  </si>
  <si>
    <t>PASSENGER CARRIER TAX HWY FUND</t>
  </si>
  <si>
    <t>ACTUAL:</t>
  </si>
  <si>
    <t>Level Max</t>
  </si>
  <si>
    <t>Level 1</t>
  </si>
  <si>
    <t>Level 2</t>
  </si>
  <si>
    <t>Level 3</t>
  </si>
  <si>
    <t>REMAINDER:</t>
  </si>
  <si>
    <t>* 2% count does not include Net Economic Diversification amounts</t>
  </si>
  <si>
    <t>RECOVERED COLLECTION COSTS</t>
  </si>
  <si>
    <t>RETAIL CANNABIS</t>
  </si>
  <si>
    <t>WHOLESALE CANNABIS</t>
  </si>
  <si>
    <t>OUT OF STATE</t>
  </si>
  <si>
    <t xml:space="preserve">GOLD AND SILVER EXCISE TAX </t>
  </si>
  <si>
    <t>SALES TAX COLLECTIONS</t>
  </si>
  <si>
    <t>RELATIVE TO FY22</t>
  </si>
  <si>
    <t xml:space="preserve">STATE EDUCATION FUND </t>
  </si>
  <si>
    <t>CENTRALLY ASSESSED TAX DISTRIBUTION, SECURED</t>
  </si>
  <si>
    <t>CENTRALLY ASSESSED TAX DISTRIBUTION, UNSECURED</t>
  </si>
  <si>
    <t xml:space="preserve">      FISCAL YEAR 2025</t>
  </si>
  <si>
    <t>* The Dept. is no longer reporting LSST by county, for the funds go directly to the State Education fund (SEF).</t>
  </si>
  <si>
    <t>Total</t>
  </si>
  <si>
    <t xml:space="preserve">COLLECTIONS </t>
  </si>
  <si>
    <t xml:space="preserve">TOTAL </t>
  </si>
  <si>
    <t>FISCAL YEAR 2026</t>
  </si>
  <si>
    <t xml:space="preserve">      FISCAL YEAR 2026</t>
  </si>
  <si>
    <t>IN STATE</t>
  </si>
  <si>
    <t>Secured 11/4/2025</t>
  </si>
  <si>
    <t>Unsecured
11/20/2025</t>
  </si>
  <si>
    <t>STADIUM</t>
  </si>
  <si>
    <t>Secured
12/18/2025</t>
  </si>
  <si>
    <t>EXHIBITION FACILITY FEE (EFF)</t>
  </si>
  <si>
    <t>LIVE ENTERTAINMENT TAX (LET)</t>
  </si>
  <si>
    <t>LIQUOR TAX (LIQ)</t>
  </si>
  <si>
    <t>PASSENGER CARRIER TAX (TCT)</t>
  </si>
  <si>
    <t>COMMERCE TAX (COM)</t>
  </si>
  <si>
    <t>INSURANCE PREMIUM TAX (IPT)</t>
  </si>
  <si>
    <t>MODIFIED BUSINESS TAX (MBT)</t>
  </si>
  <si>
    <t>SALES AND USE TAX (SUT)</t>
  </si>
  <si>
    <t>STADIUM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</si>
</sst>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63"/>
      <name val="Courier New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u/>
      <sz val="10"/>
      <color indexed="12"/>
      <name val="Courier"/>
      <family val="3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sz val="10"/>
      <name val="Courier"/>
    </font>
    <font>
      <b/>
      <sz val="11"/>
      <color rgb="FFFA7D00"/>
      <name val="DengXian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b/>
      <sz val="11"/>
      <color rgb="FFFA7D00"/>
      <name val="Arial"/>
      <family val="2"/>
    </font>
    <font>
      <i/>
      <sz val="11"/>
      <name val="Arial"/>
      <family val="2"/>
    </font>
    <font>
      <sz val="11"/>
      <color indexed="63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i/>
      <sz val="11"/>
      <color theme="1"/>
      <name val="Arial"/>
      <family val="2"/>
    </font>
    <font>
      <i/>
      <sz val="11"/>
      <color rgb="FF7030A0"/>
      <name val="Arial"/>
      <family val="2"/>
    </font>
    <font>
      <b/>
      <sz val="11"/>
      <color theme="9"/>
      <name val="Arial"/>
      <family val="2"/>
    </font>
    <font>
      <b/>
      <sz val="11"/>
      <color rgb="FF00206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44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6" fillId="2" borderId="6" applyNumberFormat="0" applyAlignment="0" applyProtection="0"/>
  </cellStyleXfs>
  <cellXfs count="168">
    <xf numFmtId="0" fontId="0" fillId="0" borderId="0" xfId="0"/>
    <xf numFmtId="43" fontId="2" fillId="0" borderId="0" xfId="1" applyFont="1"/>
    <xf numFmtId="39" fontId="2" fillId="0" borderId="0" xfId="0" applyNumberFormat="1" applyFont="1" applyAlignment="1">
      <alignment horizontal="right"/>
    </xf>
    <xf numFmtId="39" fontId="2" fillId="0" borderId="0" xfId="39" applyNumberFormat="1" applyFont="1" applyAlignment="1">
      <alignment horizontal="centerContinuous"/>
    </xf>
    <xf numFmtId="0" fontId="2" fillId="0" borderId="0" xfId="39" applyFont="1" applyAlignment="1">
      <alignment horizontal="centerContinuous"/>
    </xf>
    <xf numFmtId="0" fontId="1" fillId="0" borderId="0" xfId="39" applyAlignment="1">
      <alignment horizontal="centerContinuous"/>
    </xf>
    <xf numFmtId="0" fontId="2" fillId="0" borderId="0" xfId="39" applyFont="1"/>
    <xf numFmtId="39" fontId="3" fillId="0" borderId="0" xfId="39" applyNumberFormat="1" applyFont="1" applyAlignment="1">
      <alignment horizontal="left"/>
    </xf>
    <xf numFmtId="0" fontId="3" fillId="0" borderId="0" xfId="39" applyFont="1"/>
    <xf numFmtId="39" fontId="2" fillId="0" borderId="0" xfId="39" applyNumberFormat="1" applyFont="1" applyAlignment="1">
      <alignment horizontal="left"/>
    </xf>
    <xf numFmtId="0" fontId="1" fillId="0" borderId="0" xfId="39"/>
    <xf numFmtId="39" fontId="7" fillId="0" borderId="0" xfId="39" applyNumberFormat="1" applyFont="1" applyAlignment="1">
      <alignment horizontal="center"/>
    </xf>
    <xf numFmtId="39" fontId="2" fillId="0" borderId="1" xfId="39" applyNumberFormat="1" applyFont="1" applyBorder="1" applyAlignment="1">
      <alignment horizontal="center"/>
    </xf>
    <xf numFmtId="39" fontId="2" fillId="0" borderId="0" xfId="39" applyNumberFormat="1" applyFont="1" applyAlignment="1">
      <alignment horizontal="fill"/>
    </xf>
    <xf numFmtId="39" fontId="2" fillId="0" borderId="0" xfId="39" applyNumberFormat="1" applyFont="1" applyAlignment="1">
      <alignment horizontal="right"/>
    </xf>
    <xf numFmtId="44" fontId="2" fillId="0" borderId="0" xfId="41" applyFont="1" applyProtection="1"/>
    <xf numFmtId="39" fontId="2" fillId="0" borderId="0" xfId="39" applyNumberFormat="1" applyFont="1"/>
    <xf numFmtId="43" fontId="2" fillId="0" borderId="0" xfId="40" applyFont="1" applyAlignment="1" applyProtection="1">
      <alignment horizontal="fill"/>
    </xf>
    <xf numFmtId="0" fontId="2" fillId="0" borderId="0" xfId="39" applyFont="1" applyAlignment="1">
      <alignment horizontal="center"/>
    </xf>
    <xf numFmtId="7" fontId="2" fillId="0" borderId="3" xfId="41" applyNumberFormat="1" applyFont="1" applyBorder="1" applyProtection="1"/>
    <xf numFmtId="44" fontId="2" fillId="0" borderId="3" xfId="41" applyFont="1" applyBorder="1" applyProtection="1"/>
    <xf numFmtId="44" fontId="2" fillId="0" borderId="3" xfId="41" applyFont="1" applyBorder="1" applyAlignment="1" applyProtection="1">
      <alignment horizontal="right"/>
    </xf>
    <xf numFmtId="4" fontId="2" fillId="0" borderId="0" xfId="39" applyNumberFormat="1" applyFont="1" applyAlignment="1">
      <alignment horizontal="right"/>
    </xf>
    <xf numFmtId="0" fontId="4" fillId="0" borderId="0" xfId="39" applyFont="1"/>
    <xf numFmtId="9" fontId="2" fillId="0" borderId="0" xfId="38" applyFont="1"/>
    <xf numFmtId="44" fontId="2" fillId="0" borderId="0" xfId="39" applyNumberFormat="1" applyFont="1"/>
    <xf numFmtId="9" fontId="2" fillId="0" borderId="0" xfId="39" applyNumberFormat="1" applyFont="1"/>
    <xf numFmtId="0" fontId="12" fillId="0" borderId="0" xfId="39" applyFont="1"/>
    <xf numFmtId="39" fontId="11" fillId="0" borderId="0" xfId="0" applyNumberFormat="1" applyFont="1" applyAlignment="1">
      <alignment horizontal="right"/>
    </xf>
    <xf numFmtId="43" fontId="2" fillId="0" borderId="0" xfId="0" applyNumberFormat="1" applyFont="1"/>
    <xf numFmtId="4" fontId="2" fillId="0" borderId="0" xfId="0" applyNumberFormat="1" applyFont="1"/>
    <xf numFmtId="0" fontId="13" fillId="0" borderId="0" xfId="39" applyFont="1"/>
    <xf numFmtId="0" fontId="14" fillId="0" borderId="0" xfId="39" applyFont="1"/>
    <xf numFmtId="164" fontId="3" fillId="0" borderId="8" xfId="0" applyNumberFormat="1" applyFont="1" applyBorder="1" applyAlignment="1">
      <alignment horizontal="center" wrapText="1"/>
    </xf>
    <xf numFmtId="14" fontId="3" fillId="0" borderId="8" xfId="0" applyNumberFormat="1" applyFont="1" applyBorder="1" applyAlignment="1">
      <alignment horizontal="center" vertical="top" wrapText="1"/>
    </xf>
    <xf numFmtId="14" fontId="3" fillId="0" borderId="8" xfId="0" applyNumberFormat="1" applyFont="1" applyFill="1" applyBorder="1" applyAlignment="1">
      <alignment horizontal="center" vertical="top" wrapText="1"/>
    </xf>
    <xf numFmtId="39" fontId="18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9" fillId="0" borderId="0" xfId="0" applyFont="1"/>
    <xf numFmtId="0" fontId="21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39" fontId="19" fillId="0" borderId="0" xfId="0" applyNumberFormat="1" applyFont="1" applyAlignment="1">
      <alignment horizontal="centerContinuous"/>
    </xf>
    <xf numFmtId="39" fontId="19" fillId="0" borderId="0" xfId="0" applyNumberFormat="1" applyFont="1" applyAlignment="1">
      <alignment horizontal="left"/>
    </xf>
    <xf numFmtId="39" fontId="22" fillId="0" borderId="0" xfId="0" applyNumberFormat="1" applyFont="1" applyAlignment="1">
      <alignment horizontal="center"/>
    </xf>
    <xf numFmtId="39" fontId="19" fillId="0" borderId="1" xfId="0" applyNumberFormat="1" applyFont="1" applyBorder="1" applyAlignment="1">
      <alignment horizontal="center"/>
    </xf>
    <xf numFmtId="39" fontId="19" fillId="0" borderId="0" xfId="0" applyNumberFormat="1" applyFont="1" applyAlignment="1">
      <alignment horizontal="fill"/>
    </xf>
    <xf numFmtId="43" fontId="19" fillId="0" borderId="0" xfId="0" applyNumberFormat="1" applyFont="1"/>
    <xf numFmtId="43" fontId="19" fillId="0" borderId="0" xfId="0" applyNumberFormat="1" applyFont="1" applyAlignment="1">
      <alignment horizontal="right"/>
    </xf>
    <xf numFmtId="43" fontId="23" fillId="2" borderId="6" xfId="43" applyNumberFormat="1" applyFont="1" applyProtection="1"/>
    <xf numFmtId="43" fontId="23" fillId="2" borderId="6" xfId="43" applyNumberFormat="1" applyFont="1" applyAlignment="1" applyProtection="1">
      <alignment horizontal="right"/>
    </xf>
    <xf numFmtId="43" fontId="19" fillId="0" borderId="0" xfId="1" applyFont="1"/>
    <xf numFmtId="8" fontId="19" fillId="0" borderId="0" xfId="0" applyNumberFormat="1" applyFont="1" applyAlignment="1">
      <alignment horizontal="right"/>
    </xf>
    <xf numFmtId="39" fontId="19" fillId="0" borderId="0" xfId="0" applyNumberFormat="1" applyFont="1" applyAlignment="1">
      <alignment horizontal="right"/>
    </xf>
    <xf numFmtId="7" fontId="19" fillId="0" borderId="0" xfId="0" applyNumberFormat="1" applyFont="1" applyAlignment="1">
      <alignment horizontal="fill"/>
    </xf>
    <xf numFmtId="39" fontId="19" fillId="0" borderId="0" xfId="0" applyNumberFormat="1" applyFont="1" applyAlignment="1">
      <alignment horizontal="center"/>
    </xf>
    <xf numFmtId="43" fontId="19" fillId="0" borderId="3" xfId="0" applyNumberFormat="1" applyFont="1" applyBorder="1"/>
    <xf numFmtId="44" fontId="19" fillId="0" borderId="3" xfId="0" applyNumberFormat="1" applyFont="1" applyBorder="1"/>
    <xf numFmtId="7" fontId="19" fillId="0" borderId="0" xfId="0" applyNumberFormat="1" applyFont="1"/>
    <xf numFmtId="0" fontId="24" fillId="0" borderId="0" xfId="0" applyFont="1"/>
    <xf numFmtId="0" fontId="25" fillId="0" borderId="0" xfId="0" applyFont="1"/>
    <xf numFmtId="16" fontId="19" fillId="0" borderId="0" xfId="0" applyNumberFormat="1" applyFont="1"/>
    <xf numFmtId="44" fontId="19" fillId="0" borderId="0" xfId="0" applyNumberFormat="1" applyFont="1"/>
    <xf numFmtId="0" fontId="18" fillId="0" borderId="0" xfId="0" applyFont="1" applyFill="1" applyAlignment="1">
      <alignment horizontal="centerContinuous"/>
    </xf>
    <xf numFmtId="0" fontId="20" fillId="0" borderId="0" xfId="0" applyFont="1"/>
    <xf numFmtId="0" fontId="18" fillId="0" borderId="0" xfId="0" applyFont="1"/>
    <xf numFmtId="0" fontId="18" fillId="0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1" xfId="0" applyFont="1" applyBorder="1" applyAlignment="1">
      <alignment horizontal="center"/>
    </xf>
    <xf numFmtId="14" fontId="19" fillId="0" borderId="9" xfId="0" applyNumberFormat="1" applyFont="1" applyBorder="1" applyAlignment="1">
      <alignment horizontal="center" wrapText="1"/>
    </xf>
    <xf numFmtId="14" fontId="20" fillId="0" borderId="8" xfId="0" applyNumberFormat="1" applyFont="1" applyBorder="1" applyAlignment="1">
      <alignment horizontal="center" wrapText="1"/>
    </xf>
    <xf numFmtId="164" fontId="19" fillId="0" borderId="8" xfId="0" applyNumberFormat="1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20" fillId="0" borderId="0" xfId="0" applyFont="1" applyFill="1"/>
    <xf numFmtId="39" fontId="20" fillId="0" borderId="0" xfId="0" applyNumberFormat="1" applyFont="1"/>
    <xf numFmtId="43" fontId="20" fillId="0" borderId="0" xfId="1" applyFont="1"/>
    <xf numFmtId="43" fontId="20" fillId="0" borderId="0" xfId="1" applyFont="1" applyFill="1"/>
    <xf numFmtId="43" fontId="20" fillId="0" borderId="0" xfId="0" applyNumberFormat="1" applyFont="1"/>
    <xf numFmtId="4" fontId="20" fillId="0" borderId="0" xfId="0" applyNumberFormat="1" applyFont="1"/>
    <xf numFmtId="0" fontId="20" fillId="0" borderId="2" xfId="0" applyFont="1" applyBorder="1"/>
    <xf numFmtId="0" fontId="20" fillId="0" borderId="4" xfId="0" applyFont="1" applyFill="1" applyBorder="1"/>
    <xf numFmtId="0" fontId="20" fillId="0" borderId="4" xfId="0" applyFont="1" applyBorder="1"/>
    <xf numFmtId="43" fontId="20" fillId="0" borderId="4" xfId="0" applyNumberFormat="1" applyFont="1" applyBorder="1"/>
    <xf numFmtId="0" fontId="19" fillId="0" borderId="2" xfId="0" quotePrefix="1" applyFont="1" applyBorder="1" applyAlignment="1">
      <alignment horizontal="left"/>
    </xf>
    <xf numFmtId="43" fontId="20" fillId="0" borderId="2" xfId="0" applyNumberFormat="1" applyFont="1" applyFill="1" applyBorder="1"/>
    <xf numFmtId="43" fontId="20" fillId="0" borderId="2" xfId="0" applyNumberFormat="1" applyFont="1" applyBorder="1"/>
    <xf numFmtId="44" fontId="20" fillId="0" borderId="2" xfId="2" applyFont="1" applyBorder="1"/>
    <xf numFmtId="43" fontId="20" fillId="0" borderId="0" xfId="2" applyNumberFormat="1" applyFont="1"/>
    <xf numFmtId="41" fontId="20" fillId="0" borderId="0" xfId="0" applyNumberFormat="1" applyFont="1"/>
    <xf numFmtId="43" fontId="20" fillId="0" borderId="0" xfId="2" applyNumberFormat="1" applyFont="1" applyBorder="1"/>
    <xf numFmtId="43" fontId="20" fillId="0" borderId="2" xfId="1" applyFont="1" applyFill="1" applyBorder="1"/>
    <xf numFmtId="41" fontId="20" fillId="0" borderId="2" xfId="0" applyNumberFormat="1" applyFont="1" applyBorder="1"/>
    <xf numFmtId="4" fontId="20" fillId="0" borderId="2" xfId="0" applyNumberFormat="1" applyFont="1" applyBorder="1"/>
    <xf numFmtId="44" fontId="20" fillId="0" borderId="2" xfId="0" applyNumberFormat="1" applyFont="1" applyBorder="1"/>
    <xf numFmtId="43" fontId="20" fillId="0" borderId="2" xfId="2" applyNumberFormat="1" applyFont="1" applyBorder="1"/>
    <xf numFmtId="4" fontId="20" fillId="0" borderId="0" xfId="0" applyNumberFormat="1" applyFont="1" applyFill="1"/>
    <xf numFmtId="44" fontId="20" fillId="0" borderId="0" xfId="2" applyFont="1" applyBorder="1"/>
    <xf numFmtId="0" fontId="19" fillId="0" borderId="5" xfId="0" applyFont="1" applyBorder="1"/>
    <xf numFmtId="43" fontId="19" fillId="0" borderId="5" xfId="0" applyNumberFormat="1" applyFont="1" applyFill="1" applyBorder="1"/>
    <xf numFmtId="43" fontId="19" fillId="0" borderId="5" xfId="0" applyNumberFormat="1" applyFont="1" applyBorder="1"/>
    <xf numFmtId="44" fontId="19" fillId="0" borderId="5" xfId="2" applyFont="1" applyBorder="1"/>
    <xf numFmtId="0" fontId="19" fillId="0" borderId="0" xfId="0" applyFont="1" applyFill="1"/>
    <xf numFmtId="4" fontId="19" fillId="0" borderId="0" xfId="0" applyNumberFormat="1" applyFont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 wrapText="1"/>
    </xf>
    <xf numFmtId="14" fontId="19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14" fontId="20" fillId="0" borderId="0" xfId="0" applyNumberFormat="1" applyFont="1" applyFill="1" applyAlignment="1">
      <alignment horizontal="center"/>
    </xf>
    <xf numFmtId="0" fontId="19" fillId="0" borderId="7" xfId="0" applyFont="1" applyBorder="1" applyAlignment="1">
      <alignment horizontal="center" wrapText="1"/>
    </xf>
    <xf numFmtId="164" fontId="19" fillId="0" borderId="9" xfId="0" applyNumberFormat="1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Fill="1" applyAlignment="1">
      <alignment wrapText="1"/>
    </xf>
    <xf numFmtId="43" fontId="20" fillId="0" borderId="0" xfId="2" applyNumberFormat="1" applyFont="1" applyFill="1"/>
    <xf numFmtId="0" fontId="20" fillId="0" borderId="2" xfId="0" applyFont="1" applyFill="1" applyBorder="1"/>
    <xf numFmtId="44" fontId="20" fillId="0" borderId="4" xfId="2" applyFont="1" applyFill="1" applyBorder="1"/>
    <xf numFmtId="0" fontId="19" fillId="0" borderId="2" xfId="0" quotePrefix="1" applyFont="1" applyFill="1" applyBorder="1" applyAlignment="1">
      <alignment horizontal="left"/>
    </xf>
    <xf numFmtId="44" fontId="20" fillId="0" borderId="2" xfId="2" applyFont="1" applyFill="1" applyBorder="1"/>
    <xf numFmtId="44" fontId="20" fillId="0" borderId="0" xfId="2" applyFont="1" applyFill="1"/>
    <xf numFmtId="43" fontId="19" fillId="0" borderId="0" xfId="1" applyFont="1" applyFill="1" applyBorder="1"/>
    <xf numFmtId="43" fontId="20" fillId="0" borderId="0" xfId="1" applyFont="1" applyFill="1" applyBorder="1"/>
    <xf numFmtId="43" fontId="20" fillId="0" borderId="0" xfId="1" applyFont="1" applyFill="1" applyBorder="1" applyAlignment="1">
      <alignment horizontal="right"/>
    </xf>
    <xf numFmtId="43" fontId="20" fillId="0" borderId="0" xfId="0" applyNumberFormat="1" applyFont="1" applyFill="1"/>
    <xf numFmtId="43" fontId="20" fillId="0" borderId="0" xfId="2" applyNumberFormat="1" applyFont="1" applyFill="1" applyBorder="1"/>
    <xf numFmtId="43" fontId="20" fillId="0" borderId="2" xfId="1" applyFont="1" applyFill="1" applyBorder="1" applyAlignment="1">
      <alignment horizontal="right"/>
    </xf>
    <xf numFmtId="43" fontId="20" fillId="0" borderId="2" xfId="2" applyNumberFormat="1" applyFont="1" applyFill="1" applyBorder="1"/>
    <xf numFmtId="0" fontId="19" fillId="0" borderId="5" xfId="0" applyFont="1" applyFill="1" applyBorder="1"/>
    <xf numFmtId="43" fontId="20" fillId="0" borderId="5" xfId="1" applyFont="1" applyFill="1" applyBorder="1"/>
    <xf numFmtId="44" fontId="20" fillId="0" borderId="5" xfId="2" applyFont="1" applyFill="1" applyBorder="1"/>
    <xf numFmtId="43" fontId="27" fillId="0" borderId="0" xfId="0" applyNumberFormat="1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4" fontId="20" fillId="0" borderId="0" xfId="0" applyNumberFormat="1" applyFont="1"/>
    <xf numFmtId="14" fontId="19" fillId="0" borderId="0" xfId="0" applyNumberFormat="1" applyFont="1"/>
    <xf numFmtId="14" fontId="19" fillId="0" borderId="7" xfId="0" applyNumberFormat="1" applyFont="1" applyBorder="1" applyAlignment="1">
      <alignment horizontal="center"/>
    </xf>
    <xf numFmtId="164" fontId="18" fillId="0" borderId="8" xfId="0" applyNumberFormat="1" applyFont="1" applyBorder="1" applyAlignment="1">
      <alignment horizontal="center" wrapText="1"/>
    </xf>
    <xf numFmtId="43" fontId="20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44" fontId="27" fillId="0" borderId="0" xfId="2" applyFont="1" applyFill="1"/>
    <xf numFmtId="0" fontId="28" fillId="0" borderId="0" xfId="0" applyFont="1" applyAlignment="1">
      <alignment horizontal="center"/>
    </xf>
    <xf numFmtId="43" fontId="20" fillId="0" borderId="2" xfId="0" applyNumberFormat="1" applyFont="1" applyFill="1" applyBorder="1" applyAlignment="1">
      <alignment horizontal="right"/>
    </xf>
    <xf numFmtId="43" fontId="27" fillId="0" borderId="2" xfId="0" applyNumberFormat="1" applyFont="1" applyFill="1" applyBorder="1"/>
    <xf numFmtId="44" fontId="20" fillId="0" borderId="0" xfId="2" applyFont="1" applyFill="1" applyBorder="1"/>
    <xf numFmtId="0" fontId="29" fillId="0" borderId="0" xfId="0" applyFont="1"/>
    <xf numFmtId="43" fontId="27" fillId="0" borderId="0" xfId="0" applyNumberFormat="1" applyFont="1" applyFill="1"/>
    <xf numFmtId="39" fontId="18" fillId="0" borderId="0" xfId="0" applyNumberFormat="1" applyFont="1" applyAlignment="1">
      <alignment horizontal="left"/>
    </xf>
    <xf numFmtId="39" fontId="20" fillId="0" borderId="0" xfId="0" applyNumberFormat="1" applyFont="1" applyAlignment="1">
      <alignment horizontal="right"/>
    </xf>
    <xf numFmtId="43" fontId="19" fillId="0" borderId="0" xfId="1" applyFont="1" applyAlignment="1" applyProtection="1">
      <alignment horizontal="fill"/>
    </xf>
    <xf numFmtId="43" fontId="19" fillId="0" borderId="3" xfId="2" applyNumberFormat="1" applyFont="1" applyBorder="1" applyProtection="1"/>
    <xf numFmtId="43" fontId="19" fillId="0" borderId="3" xfId="2" applyNumberFormat="1" applyFont="1" applyBorder="1" applyAlignment="1" applyProtection="1">
      <alignment horizontal="right"/>
    </xf>
    <xf numFmtId="44" fontId="19" fillId="0" borderId="3" xfId="2" applyFont="1" applyBorder="1" applyProtection="1"/>
    <xf numFmtId="4" fontId="19" fillId="0" borderId="0" xfId="0" applyNumberFormat="1" applyFont="1" applyAlignment="1">
      <alignment horizontal="right"/>
    </xf>
    <xf numFmtId="44" fontId="30" fillId="0" borderId="0" xfId="0" applyNumberFormat="1" applyFont="1"/>
    <xf numFmtId="44" fontId="19" fillId="0" borderId="0" xfId="0" applyNumberFormat="1" applyFont="1" applyAlignment="1">
      <alignment horizontal="centerContinuous"/>
    </xf>
    <xf numFmtId="44" fontId="19" fillId="0" borderId="1" xfId="0" applyNumberFormat="1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44" fontId="19" fillId="0" borderId="0" xfId="0" applyNumberFormat="1" applyFont="1" applyAlignment="1">
      <alignment horizontal="center"/>
    </xf>
    <xf numFmtId="39" fontId="31" fillId="0" borderId="0" xfId="0" applyNumberFormat="1" applyFont="1" applyAlignment="1">
      <alignment horizontal="left"/>
    </xf>
    <xf numFmtId="44" fontId="19" fillId="0" borderId="0" xfId="0" applyNumberFormat="1" applyFont="1" applyAlignment="1">
      <alignment horizontal="left"/>
    </xf>
    <xf numFmtId="39" fontId="19" fillId="0" borderId="0" xfId="0" applyNumberFormat="1" applyFont="1"/>
    <xf numFmtId="14" fontId="19" fillId="0" borderId="1" xfId="0" applyNumberFormat="1" applyFont="1" applyFill="1" applyBorder="1" applyAlignment="1">
      <alignment horizontal="center" wrapText="1"/>
    </xf>
    <xf numFmtId="39" fontId="26" fillId="0" borderId="0" xfId="0" applyNumberFormat="1" applyFont="1" applyAlignment="1">
      <alignment horizontal="center"/>
    </xf>
    <xf numFmtId="39" fontId="8" fillId="0" borderId="0" xfId="3" applyNumberFormat="1" applyBorder="1" applyAlignment="1" applyProtection="1">
      <alignment horizontal="left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4">
    <cellStyle name="Calculation" xfId="43" builtinId="22"/>
    <cellStyle name="Comma" xfId="1" builtinId="3"/>
    <cellStyle name="Comma 2" xfId="20" xr:uid="{00000000-0005-0000-0000-000001000000}"/>
    <cellStyle name="Comma 2 2" xfId="23" xr:uid="{00000000-0005-0000-0000-000002000000}"/>
    <cellStyle name="Comma 3" xfId="40" xr:uid="{DBB6532F-532C-4C31-A447-C3857B1C5703}"/>
    <cellStyle name="Currency" xfId="2" builtinId="4"/>
    <cellStyle name="Currency 2" xfId="9" xr:uid="{00000000-0005-0000-0000-000004000000}"/>
    <cellStyle name="Currency 3" xfId="24" xr:uid="{00000000-0005-0000-0000-000005000000}"/>
    <cellStyle name="Currency 4" xfId="41" xr:uid="{D24AD133-490E-4F75-B13F-6E129DEB6491}"/>
    <cellStyle name="Hyperlink" xfId="3" builtinId="8"/>
    <cellStyle name="Hyperlink 2" xfId="7" xr:uid="{00000000-0005-0000-0000-000007000000}"/>
    <cellStyle name="Normal" xfId="0" builtinId="0"/>
    <cellStyle name="Normal 10" xfId="11" xr:uid="{00000000-0005-0000-0000-000009000000}"/>
    <cellStyle name="Normal 10 2" xfId="27" xr:uid="{00000000-0005-0000-0000-00000A000000}"/>
    <cellStyle name="Normal 11" xfId="10" xr:uid="{00000000-0005-0000-0000-00000B000000}"/>
    <cellStyle name="Normal 11 2" xfId="28" xr:uid="{00000000-0005-0000-0000-00000C000000}"/>
    <cellStyle name="Normal 12" xfId="21" xr:uid="{00000000-0005-0000-0000-00000D000000}"/>
    <cellStyle name="Normal 12 2" xfId="29" xr:uid="{00000000-0005-0000-0000-00000E000000}"/>
    <cellStyle name="Normal 13" xfId="22" xr:uid="{00000000-0005-0000-0000-00000F000000}"/>
    <cellStyle name="Normal 14" xfId="26" xr:uid="{00000000-0005-0000-0000-000010000000}"/>
    <cellStyle name="Normal 15" xfId="39" xr:uid="{A7E03426-FBC3-453D-A2DD-F996AA0C62CC}"/>
    <cellStyle name="Normal 16" xfId="42" xr:uid="{E872A736-2C28-433F-BDA5-6686B5E6BB25}"/>
    <cellStyle name="Normal 2" xfId="6" xr:uid="{00000000-0005-0000-0000-000011000000}"/>
    <cellStyle name="Normal 2 2" xfId="18" xr:uid="{00000000-0005-0000-0000-000012000000}"/>
    <cellStyle name="Normal 2 2 2" xfId="30" xr:uid="{00000000-0005-0000-0000-000013000000}"/>
    <cellStyle name="Normal 2 3" xfId="8" xr:uid="{00000000-0005-0000-0000-000014000000}"/>
    <cellStyle name="Normal 3" xfId="4" xr:uid="{00000000-0005-0000-0000-000015000000}"/>
    <cellStyle name="Normal 3 2" xfId="12" xr:uid="{00000000-0005-0000-0000-000016000000}"/>
    <cellStyle name="Normal 3 2 2" xfId="25" xr:uid="{00000000-0005-0000-0000-000017000000}"/>
    <cellStyle name="Normal 3 2 2 2" xfId="31" xr:uid="{00000000-0005-0000-0000-000018000000}"/>
    <cellStyle name="Normal 4" xfId="13" xr:uid="{00000000-0005-0000-0000-000019000000}"/>
    <cellStyle name="Normal 4 2" xfId="32" xr:uid="{00000000-0005-0000-0000-00001A000000}"/>
    <cellStyle name="Normal 5" xfId="14" xr:uid="{00000000-0005-0000-0000-00001B000000}"/>
    <cellStyle name="Normal 5 2" xfId="33" xr:uid="{00000000-0005-0000-0000-00001C000000}"/>
    <cellStyle name="Normal 6" xfId="15" xr:uid="{00000000-0005-0000-0000-00001D000000}"/>
    <cellStyle name="Normal 6 2" xfId="34" xr:uid="{00000000-0005-0000-0000-00001E000000}"/>
    <cellStyle name="Normal 7" xfId="16" xr:uid="{00000000-0005-0000-0000-00001F000000}"/>
    <cellStyle name="Normal 7 2" xfId="35" xr:uid="{00000000-0005-0000-0000-000020000000}"/>
    <cellStyle name="Normal 8" xfId="17" xr:uid="{00000000-0005-0000-0000-000021000000}"/>
    <cellStyle name="Normal 8 2" xfId="36" xr:uid="{00000000-0005-0000-0000-000022000000}"/>
    <cellStyle name="Normal 9" xfId="5" xr:uid="{00000000-0005-0000-0000-000023000000}"/>
    <cellStyle name="Normal 9 2" xfId="37" xr:uid="{00000000-0005-0000-0000-000024000000}"/>
    <cellStyle name="Percent" xfId="38" builtinId="5"/>
    <cellStyle name="Percent 2" xfId="19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RELATIVE TO FY24</a:t>
            </a:r>
          </a:p>
        </c:rich>
      </c:tx>
      <c:layout>
        <c:manualLayout>
          <c:xMode val="edge"/>
          <c:yMode val="edge"/>
          <c:x val="0.23558754080471123"/>
          <c:y val="1.92948391943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9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1133475</xdr:colOff>
      <xdr:row>9</xdr:row>
      <xdr:rowOff>66675</xdr:rowOff>
    </xdr:from>
    <xdr:to>
      <xdr:col>16</xdr:col>
      <xdr:colOff>514350</xdr:colOff>
      <xdr:row>24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AF16C6-7D2D-4ACB-9579-76CC32205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0.27647</cdr:x>
      <cdr:y>0.39536</cdr:y>
    </cdr:from>
    <cdr:to>
      <cdr:x>0.72043</cdr:x>
      <cdr:y>0.69202</cdr:y>
    </cdr:to>
    <cdr:sp macro="" textlink="'LSST PRIOR FY'!$D$40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0BF1285-BE8E-4491-9DBB-0AFC6301D2AC}"/>
            </a:ext>
          </a:extLst>
        </cdr:cNvPr>
        <cdr:cNvSpPr txBox="1"/>
      </cdr:nvSpPr>
      <cdr:spPr>
        <a:xfrm xmlns:a="http://schemas.openxmlformats.org/drawingml/2006/main">
          <a:off x="734717" y="990400"/>
          <a:ext cx="1179808" cy="74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6F2C2125-EA7A-4982-9DE6-CCC4D23EA1FA}" type="TxLink">
            <a:rPr lang="en-US" sz="2800" b="0" i="0" u="none" strike="noStrike">
              <a:solidFill>
                <a:srgbClr val="92D050"/>
              </a:solidFill>
              <a:latin typeface="Bauhaus 93" panose="04030905020B02020C02" pitchFamily="82" charset="0"/>
              <a:cs typeface="Arial"/>
            </a:rPr>
            <a:pPr algn="ctr"/>
            <a:t> </a:t>
          </a:fld>
          <a:endParaRPr lang="en-US" sz="148100">
            <a:solidFill>
              <a:srgbClr val="92D050"/>
            </a:solidFill>
            <a:latin typeface="Bauhaus 93" panose="04030905020B02020C02" pitchFamily="8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RPTT/RPTT%20summary%20FY%2024.xlsx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Normal="100" workbookViewId="0"/>
  </sheetViews>
  <sheetFormatPr defaultColWidth="15.7109375" defaultRowHeight="14.25" x14ac:dyDescent="0.2"/>
  <cols>
    <col min="1" max="1" width="38.140625" style="39" customWidth="1"/>
    <col min="2" max="4" width="16.85546875" style="39" bestFit="1" customWidth="1"/>
    <col min="5" max="6" width="15.7109375" style="39" customWidth="1"/>
    <col min="7" max="7" width="16.85546875" style="39" bestFit="1" customWidth="1"/>
    <col min="8" max="9" width="15.7109375" style="39" customWidth="1"/>
    <col min="10" max="10" width="16" style="39" bestFit="1" customWidth="1"/>
    <col min="11" max="13" width="15.7109375" style="39" customWidth="1"/>
    <col min="14" max="14" width="19" style="62" bestFit="1" customWidth="1"/>
    <col min="15" max="256" width="15.7109375" style="39"/>
    <col min="257" max="257" width="31.5703125" style="39" customWidth="1"/>
    <col min="258" max="265" width="15.7109375" style="39" customWidth="1"/>
    <col min="266" max="266" width="16" style="39" bestFit="1" customWidth="1"/>
    <col min="267" max="269" width="15.7109375" style="39" customWidth="1"/>
    <col min="270" max="270" width="17" style="39" customWidth="1"/>
    <col min="271" max="512" width="15.7109375" style="39"/>
    <col min="513" max="513" width="31.5703125" style="39" customWidth="1"/>
    <col min="514" max="521" width="15.7109375" style="39" customWidth="1"/>
    <col min="522" max="522" width="16" style="39" bestFit="1" customWidth="1"/>
    <col min="523" max="525" width="15.7109375" style="39" customWidth="1"/>
    <col min="526" max="526" width="17" style="39" customWidth="1"/>
    <col min="527" max="768" width="15.7109375" style="39"/>
    <col min="769" max="769" width="31.5703125" style="39" customWidth="1"/>
    <col min="770" max="777" width="15.7109375" style="39" customWidth="1"/>
    <col min="778" max="778" width="16" style="39" bestFit="1" customWidth="1"/>
    <col min="779" max="781" width="15.7109375" style="39" customWidth="1"/>
    <col min="782" max="782" width="17" style="39" customWidth="1"/>
    <col min="783" max="1024" width="15.7109375" style="39"/>
    <col min="1025" max="1025" width="31.5703125" style="39" customWidth="1"/>
    <col min="1026" max="1033" width="15.7109375" style="39" customWidth="1"/>
    <col min="1034" max="1034" width="16" style="39" bestFit="1" customWidth="1"/>
    <col min="1035" max="1037" width="15.7109375" style="39" customWidth="1"/>
    <col min="1038" max="1038" width="17" style="39" customWidth="1"/>
    <col min="1039" max="1280" width="15.7109375" style="39"/>
    <col min="1281" max="1281" width="31.5703125" style="39" customWidth="1"/>
    <col min="1282" max="1289" width="15.7109375" style="39" customWidth="1"/>
    <col min="1290" max="1290" width="16" style="39" bestFit="1" customWidth="1"/>
    <col min="1291" max="1293" width="15.7109375" style="39" customWidth="1"/>
    <col min="1294" max="1294" width="17" style="39" customWidth="1"/>
    <col min="1295" max="1536" width="15.7109375" style="39"/>
    <col min="1537" max="1537" width="31.5703125" style="39" customWidth="1"/>
    <col min="1538" max="1545" width="15.7109375" style="39" customWidth="1"/>
    <col min="1546" max="1546" width="16" style="39" bestFit="1" customWidth="1"/>
    <col min="1547" max="1549" width="15.7109375" style="39" customWidth="1"/>
    <col min="1550" max="1550" width="17" style="39" customWidth="1"/>
    <col min="1551" max="1792" width="15.7109375" style="39"/>
    <col min="1793" max="1793" width="31.5703125" style="39" customWidth="1"/>
    <col min="1794" max="1801" width="15.7109375" style="39" customWidth="1"/>
    <col min="1802" max="1802" width="16" style="39" bestFit="1" customWidth="1"/>
    <col min="1803" max="1805" width="15.7109375" style="39" customWidth="1"/>
    <col min="1806" max="1806" width="17" style="39" customWidth="1"/>
    <col min="1807" max="2048" width="15.7109375" style="39"/>
    <col min="2049" max="2049" width="31.5703125" style="39" customWidth="1"/>
    <col min="2050" max="2057" width="15.7109375" style="39" customWidth="1"/>
    <col min="2058" max="2058" width="16" style="39" bestFit="1" customWidth="1"/>
    <col min="2059" max="2061" width="15.7109375" style="39" customWidth="1"/>
    <col min="2062" max="2062" width="17" style="39" customWidth="1"/>
    <col min="2063" max="2304" width="15.7109375" style="39"/>
    <col min="2305" max="2305" width="31.5703125" style="39" customWidth="1"/>
    <col min="2306" max="2313" width="15.7109375" style="39" customWidth="1"/>
    <col min="2314" max="2314" width="16" style="39" bestFit="1" customWidth="1"/>
    <col min="2315" max="2317" width="15.7109375" style="39" customWidth="1"/>
    <col min="2318" max="2318" width="17" style="39" customWidth="1"/>
    <col min="2319" max="2560" width="15.7109375" style="39"/>
    <col min="2561" max="2561" width="31.5703125" style="39" customWidth="1"/>
    <col min="2562" max="2569" width="15.7109375" style="39" customWidth="1"/>
    <col min="2570" max="2570" width="16" style="39" bestFit="1" customWidth="1"/>
    <col min="2571" max="2573" width="15.7109375" style="39" customWidth="1"/>
    <col min="2574" max="2574" width="17" style="39" customWidth="1"/>
    <col min="2575" max="2816" width="15.7109375" style="39"/>
    <col min="2817" max="2817" width="31.5703125" style="39" customWidth="1"/>
    <col min="2818" max="2825" width="15.7109375" style="39" customWidth="1"/>
    <col min="2826" max="2826" width="16" style="39" bestFit="1" customWidth="1"/>
    <col min="2827" max="2829" width="15.7109375" style="39" customWidth="1"/>
    <col min="2830" max="2830" width="17" style="39" customWidth="1"/>
    <col min="2831" max="3072" width="15.7109375" style="39"/>
    <col min="3073" max="3073" width="31.5703125" style="39" customWidth="1"/>
    <col min="3074" max="3081" width="15.7109375" style="39" customWidth="1"/>
    <col min="3082" max="3082" width="16" style="39" bestFit="1" customWidth="1"/>
    <col min="3083" max="3085" width="15.7109375" style="39" customWidth="1"/>
    <col min="3086" max="3086" width="17" style="39" customWidth="1"/>
    <col min="3087" max="3328" width="15.7109375" style="39"/>
    <col min="3329" max="3329" width="31.5703125" style="39" customWidth="1"/>
    <col min="3330" max="3337" width="15.7109375" style="39" customWidth="1"/>
    <col min="3338" max="3338" width="16" style="39" bestFit="1" customWidth="1"/>
    <col min="3339" max="3341" width="15.7109375" style="39" customWidth="1"/>
    <col min="3342" max="3342" width="17" style="39" customWidth="1"/>
    <col min="3343" max="3584" width="15.7109375" style="39"/>
    <col min="3585" max="3585" width="31.5703125" style="39" customWidth="1"/>
    <col min="3586" max="3593" width="15.7109375" style="39" customWidth="1"/>
    <col min="3594" max="3594" width="16" style="39" bestFit="1" customWidth="1"/>
    <col min="3595" max="3597" width="15.7109375" style="39" customWidth="1"/>
    <col min="3598" max="3598" width="17" style="39" customWidth="1"/>
    <col min="3599" max="3840" width="15.7109375" style="39"/>
    <col min="3841" max="3841" width="31.5703125" style="39" customWidth="1"/>
    <col min="3842" max="3849" width="15.7109375" style="39" customWidth="1"/>
    <col min="3850" max="3850" width="16" style="39" bestFit="1" customWidth="1"/>
    <col min="3851" max="3853" width="15.7109375" style="39" customWidth="1"/>
    <col min="3854" max="3854" width="17" style="39" customWidth="1"/>
    <col min="3855" max="4096" width="15.7109375" style="39"/>
    <col min="4097" max="4097" width="31.5703125" style="39" customWidth="1"/>
    <col min="4098" max="4105" width="15.7109375" style="39" customWidth="1"/>
    <col min="4106" max="4106" width="16" style="39" bestFit="1" customWidth="1"/>
    <col min="4107" max="4109" width="15.7109375" style="39" customWidth="1"/>
    <col min="4110" max="4110" width="17" style="39" customWidth="1"/>
    <col min="4111" max="4352" width="15.7109375" style="39"/>
    <col min="4353" max="4353" width="31.5703125" style="39" customWidth="1"/>
    <col min="4354" max="4361" width="15.7109375" style="39" customWidth="1"/>
    <col min="4362" max="4362" width="16" style="39" bestFit="1" customWidth="1"/>
    <col min="4363" max="4365" width="15.7109375" style="39" customWidth="1"/>
    <col min="4366" max="4366" width="17" style="39" customWidth="1"/>
    <col min="4367" max="4608" width="15.7109375" style="39"/>
    <col min="4609" max="4609" width="31.5703125" style="39" customWidth="1"/>
    <col min="4610" max="4617" width="15.7109375" style="39" customWidth="1"/>
    <col min="4618" max="4618" width="16" style="39" bestFit="1" customWidth="1"/>
    <col min="4619" max="4621" width="15.7109375" style="39" customWidth="1"/>
    <col min="4622" max="4622" width="17" style="39" customWidth="1"/>
    <col min="4623" max="4864" width="15.7109375" style="39"/>
    <col min="4865" max="4865" width="31.5703125" style="39" customWidth="1"/>
    <col min="4866" max="4873" width="15.7109375" style="39" customWidth="1"/>
    <col min="4874" max="4874" width="16" style="39" bestFit="1" customWidth="1"/>
    <col min="4875" max="4877" width="15.7109375" style="39" customWidth="1"/>
    <col min="4878" max="4878" width="17" style="39" customWidth="1"/>
    <col min="4879" max="5120" width="15.7109375" style="39"/>
    <col min="5121" max="5121" width="31.5703125" style="39" customWidth="1"/>
    <col min="5122" max="5129" width="15.7109375" style="39" customWidth="1"/>
    <col min="5130" max="5130" width="16" style="39" bestFit="1" customWidth="1"/>
    <col min="5131" max="5133" width="15.7109375" style="39" customWidth="1"/>
    <col min="5134" max="5134" width="17" style="39" customWidth="1"/>
    <col min="5135" max="5376" width="15.7109375" style="39"/>
    <col min="5377" max="5377" width="31.5703125" style="39" customWidth="1"/>
    <col min="5378" max="5385" width="15.7109375" style="39" customWidth="1"/>
    <col min="5386" max="5386" width="16" style="39" bestFit="1" customWidth="1"/>
    <col min="5387" max="5389" width="15.7109375" style="39" customWidth="1"/>
    <col min="5390" max="5390" width="17" style="39" customWidth="1"/>
    <col min="5391" max="5632" width="15.7109375" style="39"/>
    <col min="5633" max="5633" width="31.5703125" style="39" customWidth="1"/>
    <col min="5634" max="5641" width="15.7109375" style="39" customWidth="1"/>
    <col min="5642" max="5642" width="16" style="39" bestFit="1" customWidth="1"/>
    <col min="5643" max="5645" width="15.7109375" style="39" customWidth="1"/>
    <col min="5646" max="5646" width="17" style="39" customWidth="1"/>
    <col min="5647" max="5888" width="15.7109375" style="39"/>
    <col min="5889" max="5889" width="31.5703125" style="39" customWidth="1"/>
    <col min="5890" max="5897" width="15.7109375" style="39" customWidth="1"/>
    <col min="5898" max="5898" width="16" style="39" bestFit="1" customWidth="1"/>
    <col min="5899" max="5901" width="15.7109375" style="39" customWidth="1"/>
    <col min="5902" max="5902" width="17" style="39" customWidth="1"/>
    <col min="5903" max="6144" width="15.7109375" style="39"/>
    <col min="6145" max="6145" width="31.5703125" style="39" customWidth="1"/>
    <col min="6146" max="6153" width="15.7109375" style="39" customWidth="1"/>
    <col min="6154" max="6154" width="16" style="39" bestFit="1" customWidth="1"/>
    <col min="6155" max="6157" width="15.7109375" style="39" customWidth="1"/>
    <col min="6158" max="6158" width="17" style="39" customWidth="1"/>
    <col min="6159" max="6400" width="15.7109375" style="39"/>
    <col min="6401" max="6401" width="31.5703125" style="39" customWidth="1"/>
    <col min="6402" max="6409" width="15.7109375" style="39" customWidth="1"/>
    <col min="6410" max="6410" width="16" style="39" bestFit="1" customWidth="1"/>
    <col min="6411" max="6413" width="15.7109375" style="39" customWidth="1"/>
    <col min="6414" max="6414" width="17" style="39" customWidth="1"/>
    <col min="6415" max="6656" width="15.7109375" style="39"/>
    <col min="6657" max="6657" width="31.5703125" style="39" customWidth="1"/>
    <col min="6658" max="6665" width="15.7109375" style="39" customWidth="1"/>
    <col min="6666" max="6666" width="16" style="39" bestFit="1" customWidth="1"/>
    <col min="6667" max="6669" width="15.7109375" style="39" customWidth="1"/>
    <col min="6670" max="6670" width="17" style="39" customWidth="1"/>
    <col min="6671" max="6912" width="15.7109375" style="39"/>
    <col min="6913" max="6913" width="31.5703125" style="39" customWidth="1"/>
    <col min="6914" max="6921" width="15.7109375" style="39" customWidth="1"/>
    <col min="6922" max="6922" width="16" style="39" bestFit="1" customWidth="1"/>
    <col min="6923" max="6925" width="15.7109375" style="39" customWidth="1"/>
    <col min="6926" max="6926" width="17" style="39" customWidth="1"/>
    <col min="6927" max="7168" width="15.7109375" style="39"/>
    <col min="7169" max="7169" width="31.5703125" style="39" customWidth="1"/>
    <col min="7170" max="7177" width="15.7109375" style="39" customWidth="1"/>
    <col min="7178" max="7178" width="16" style="39" bestFit="1" customWidth="1"/>
    <col min="7179" max="7181" width="15.7109375" style="39" customWidth="1"/>
    <col min="7182" max="7182" width="17" style="39" customWidth="1"/>
    <col min="7183" max="7424" width="15.7109375" style="39"/>
    <col min="7425" max="7425" width="31.5703125" style="39" customWidth="1"/>
    <col min="7426" max="7433" width="15.7109375" style="39" customWidth="1"/>
    <col min="7434" max="7434" width="16" style="39" bestFit="1" customWidth="1"/>
    <col min="7435" max="7437" width="15.7109375" style="39" customWidth="1"/>
    <col min="7438" max="7438" width="17" style="39" customWidth="1"/>
    <col min="7439" max="7680" width="15.7109375" style="39"/>
    <col min="7681" max="7681" width="31.5703125" style="39" customWidth="1"/>
    <col min="7682" max="7689" width="15.7109375" style="39" customWidth="1"/>
    <col min="7690" max="7690" width="16" style="39" bestFit="1" customWidth="1"/>
    <col min="7691" max="7693" width="15.7109375" style="39" customWidth="1"/>
    <col min="7694" max="7694" width="17" style="39" customWidth="1"/>
    <col min="7695" max="7936" width="15.7109375" style="39"/>
    <col min="7937" max="7937" width="31.5703125" style="39" customWidth="1"/>
    <col min="7938" max="7945" width="15.7109375" style="39" customWidth="1"/>
    <col min="7946" max="7946" width="16" style="39" bestFit="1" customWidth="1"/>
    <col min="7947" max="7949" width="15.7109375" style="39" customWidth="1"/>
    <col min="7950" max="7950" width="17" style="39" customWidth="1"/>
    <col min="7951" max="8192" width="15.7109375" style="39"/>
    <col min="8193" max="8193" width="31.5703125" style="39" customWidth="1"/>
    <col min="8194" max="8201" width="15.7109375" style="39" customWidth="1"/>
    <col min="8202" max="8202" width="16" style="39" bestFit="1" customWidth="1"/>
    <col min="8203" max="8205" width="15.7109375" style="39" customWidth="1"/>
    <col min="8206" max="8206" width="17" style="39" customWidth="1"/>
    <col min="8207" max="8448" width="15.7109375" style="39"/>
    <col min="8449" max="8449" width="31.5703125" style="39" customWidth="1"/>
    <col min="8450" max="8457" width="15.7109375" style="39" customWidth="1"/>
    <col min="8458" max="8458" width="16" style="39" bestFit="1" customWidth="1"/>
    <col min="8459" max="8461" width="15.7109375" style="39" customWidth="1"/>
    <col min="8462" max="8462" width="17" style="39" customWidth="1"/>
    <col min="8463" max="8704" width="15.7109375" style="39"/>
    <col min="8705" max="8705" width="31.5703125" style="39" customWidth="1"/>
    <col min="8706" max="8713" width="15.7109375" style="39" customWidth="1"/>
    <col min="8714" max="8714" width="16" style="39" bestFit="1" customWidth="1"/>
    <col min="8715" max="8717" width="15.7109375" style="39" customWidth="1"/>
    <col min="8718" max="8718" width="17" style="39" customWidth="1"/>
    <col min="8719" max="8960" width="15.7109375" style="39"/>
    <col min="8961" max="8961" width="31.5703125" style="39" customWidth="1"/>
    <col min="8962" max="8969" width="15.7109375" style="39" customWidth="1"/>
    <col min="8970" max="8970" width="16" style="39" bestFit="1" customWidth="1"/>
    <col min="8971" max="8973" width="15.7109375" style="39" customWidth="1"/>
    <col min="8974" max="8974" width="17" style="39" customWidth="1"/>
    <col min="8975" max="9216" width="15.7109375" style="39"/>
    <col min="9217" max="9217" width="31.5703125" style="39" customWidth="1"/>
    <col min="9218" max="9225" width="15.7109375" style="39" customWidth="1"/>
    <col min="9226" max="9226" width="16" style="39" bestFit="1" customWidth="1"/>
    <col min="9227" max="9229" width="15.7109375" style="39" customWidth="1"/>
    <col min="9230" max="9230" width="17" style="39" customWidth="1"/>
    <col min="9231" max="9472" width="15.7109375" style="39"/>
    <col min="9473" max="9473" width="31.5703125" style="39" customWidth="1"/>
    <col min="9474" max="9481" width="15.7109375" style="39" customWidth="1"/>
    <col min="9482" max="9482" width="16" style="39" bestFit="1" customWidth="1"/>
    <col min="9483" max="9485" width="15.7109375" style="39" customWidth="1"/>
    <col min="9486" max="9486" width="17" style="39" customWidth="1"/>
    <col min="9487" max="9728" width="15.7109375" style="39"/>
    <col min="9729" max="9729" width="31.5703125" style="39" customWidth="1"/>
    <col min="9730" max="9737" width="15.7109375" style="39" customWidth="1"/>
    <col min="9738" max="9738" width="16" style="39" bestFit="1" customWidth="1"/>
    <col min="9739" max="9741" width="15.7109375" style="39" customWidth="1"/>
    <col min="9742" max="9742" width="17" style="39" customWidth="1"/>
    <col min="9743" max="9984" width="15.7109375" style="39"/>
    <col min="9985" max="9985" width="31.5703125" style="39" customWidth="1"/>
    <col min="9986" max="9993" width="15.7109375" style="39" customWidth="1"/>
    <col min="9994" max="9994" width="16" style="39" bestFit="1" customWidth="1"/>
    <col min="9995" max="9997" width="15.7109375" style="39" customWidth="1"/>
    <col min="9998" max="9998" width="17" style="39" customWidth="1"/>
    <col min="9999" max="10240" width="15.7109375" style="39"/>
    <col min="10241" max="10241" width="31.5703125" style="39" customWidth="1"/>
    <col min="10242" max="10249" width="15.7109375" style="39" customWidth="1"/>
    <col min="10250" max="10250" width="16" style="39" bestFit="1" customWidth="1"/>
    <col min="10251" max="10253" width="15.7109375" style="39" customWidth="1"/>
    <col min="10254" max="10254" width="17" style="39" customWidth="1"/>
    <col min="10255" max="10496" width="15.7109375" style="39"/>
    <col min="10497" max="10497" width="31.5703125" style="39" customWidth="1"/>
    <col min="10498" max="10505" width="15.7109375" style="39" customWidth="1"/>
    <col min="10506" max="10506" width="16" style="39" bestFit="1" customWidth="1"/>
    <col min="10507" max="10509" width="15.7109375" style="39" customWidth="1"/>
    <col min="10510" max="10510" width="17" style="39" customWidth="1"/>
    <col min="10511" max="10752" width="15.7109375" style="39"/>
    <col min="10753" max="10753" width="31.5703125" style="39" customWidth="1"/>
    <col min="10754" max="10761" width="15.7109375" style="39" customWidth="1"/>
    <col min="10762" max="10762" width="16" style="39" bestFit="1" customWidth="1"/>
    <col min="10763" max="10765" width="15.7109375" style="39" customWidth="1"/>
    <col min="10766" max="10766" width="17" style="39" customWidth="1"/>
    <col min="10767" max="11008" width="15.7109375" style="39"/>
    <col min="11009" max="11009" width="31.5703125" style="39" customWidth="1"/>
    <col min="11010" max="11017" width="15.7109375" style="39" customWidth="1"/>
    <col min="11018" max="11018" width="16" style="39" bestFit="1" customWidth="1"/>
    <col min="11019" max="11021" width="15.7109375" style="39" customWidth="1"/>
    <col min="11022" max="11022" width="17" style="39" customWidth="1"/>
    <col min="11023" max="11264" width="15.7109375" style="39"/>
    <col min="11265" max="11265" width="31.5703125" style="39" customWidth="1"/>
    <col min="11266" max="11273" width="15.7109375" style="39" customWidth="1"/>
    <col min="11274" max="11274" width="16" style="39" bestFit="1" customWidth="1"/>
    <col min="11275" max="11277" width="15.7109375" style="39" customWidth="1"/>
    <col min="11278" max="11278" width="17" style="39" customWidth="1"/>
    <col min="11279" max="11520" width="15.7109375" style="39"/>
    <col min="11521" max="11521" width="31.5703125" style="39" customWidth="1"/>
    <col min="11522" max="11529" width="15.7109375" style="39" customWidth="1"/>
    <col min="11530" max="11530" width="16" style="39" bestFit="1" customWidth="1"/>
    <col min="11531" max="11533" width="15.7109375" style="39" customWidth="1"/>
    <col min="11534" max="11534" width="17" style="39" customWidth="1"/>
    <col min="11535" max="11776" width="15.7109375" style="39"/>
    <col min="11777" max="11777" width="31.5703125" style="39" customWidth="1"/>
    <col min="11778" max="11785" width="15.7109375" style="39" customWidth="1"/>
    <col min="11786" max="11786" width="16" style="39" bestFit="1" customWidth="1"/>
    <col min="11787" max="11789" width="15.7109375" style="39" customWidth="1"/>
    <col min="11790" max="11790" width="17" style="39" customWidth="1"/>
    <col min="11791" max="12032" width="15.7109375" style="39"/>
    <col min="12033" max="12033" width="31.5703125" style="39" customWidth="1"/>
    <col min="12034" max="12041" width="15.7109375" style="39" customWidth="1"/>
    <col min="12042" max="12042" width="16" style="39" bestFit="1" customWidth="1"/>
    <col min="12043" max="12045" width="15.7109375" style="39" customWidth="1"/>
    <col min="12046" max="12046" width="17" style="39" customWidth="1"/>
    <col min="12047" max="12288" width="15.7109375" style="39"/>
    <col min="12289" max="12289" width="31.5703125" style="39" customWidth="1"/>
    <col min="12290" max="12297" width="15.7109375" style="39" customWidth="1"/>
    <col min="12298" max="12298" width="16" style="39" bestFit="1" customWidth="1"/>
    <col min="12299" max="12301" width="15.7109375" style="39" customWidth="1"/>
    <col min="12302" max="12302" width="17" style="39" customWidth="1"/>
    <col min="12303" max="12544" width="15.7109375" style="39"/>
    <col min="12545" max="12545" width="31.5703125" style="39" customWidth="1"/>
    <col min="12546" max="12553" width="15.7109375" style="39" customWidth="1"/>
    <col min="12554" max="12554" width="16" style="39" bestFit="1" customWidth="1"/>
    <col min="12555" max="12557" width="15.7109375" style="39" customWidth="1"/>
    <col min="12558" max="12558" width="17" style="39" customWidth="1"/>
    <col min="12559" max="12800" width="15.7109375" style="39"/>
    <col min="12801" max="12801" width="31.5703125" style="39" customWidth="1"/>
    <col min="12802" max="12809" width="15.7109375" style="39" customWidth="1"/>
    <col min="12810" max="12810" width="16" style="39" bestFit="1" customWidth="1"/>
    <col min="12811" max="12813" width="15.7109375" style="39" customWidth="1"/>
    <col min="12814" max="12814" width="17" style="39" customWidth="1"/>
    <col min="12815" max="13056" width="15.7109375" style="39"/>
    <col min="13057" max="13057" width="31.5703125" style="39" customWidth="1"/>
    <col min="13058" max="13065" width="15.7109375" style="39" customWidth="1"/>
    <col min="13066" max="13066" width="16" style="39" bestFit="1" customWidth="1"/>
    <col min="13067" max="13069" width="15.7109375" style="39" customWidth="1"/>
    <col min="13070" max="13070" width="17" style="39" customWidth="1"/>
    <col min="13071" max="13312" width="15.7109375" style="39"/>
    <col min="13313" max="13313" width="31.5703125" style="39" customWidth="1"/>
    <col min="13314" max="13321" width="15.7109375" style="39" customWidth="1"/>
    <col min="13322" max="13322" width="16" style="39" bestFit="1" customWidth="1"/>
    <col min="13323" max="13325" width="15.7109375" style="39" customWidth="1"/>
    <col min="13326" max="13326" width="17" style="39" customWidth="1"/>
    <col min="13327" max="13568" width="15.7109375" style="39"/>
    <col min="13569" max="13569" width="31.5703125" style="39" customWidth="1"/>
    <col min="13570" max="13577" width="15.7109375" style="39" customWidth="1"/>
    <col min="13578" max="13578" width="16" style="39" bestFit="1" customWidth="1"/>
    <col min="13579" max="13581" width="15.7109375" style="39" customWidth="1"/>
    <col min="13582" max="13582" width="17" style="39" customWidth="1"/>
    <col min="13583" max="13824" width="15.7109375" style="39"/>
    <col min="13825" max="13825" width="31.5703125" style="39" customWidth="1"/>
    <col min="13826" max="13833" width="15.7109375" style="39" customWidth="1"/>
    <col min="13834" max="13834" width="16" style="39" bestFit="1" customWidth="1"/>
    <col min="13835" max="13837" width="15.7109375" style="39" customWidth="1"/>
    <col min="13838" max="13838" width="17" style="39" customWidth="1"/>
    <col min="13839" max="14080" width="15.7109375" style="39"/>
    <col min="14081" max="14081" width="31.5703125" style="39" customWidth="1"/>
    <col min="14082" max="14089" width="15.7109375" style="39" customWidth="1"/>
    <col min="14090" max="14090" width="16" style="39" bestFit="1" customWidth="1"/>
    <col min="14091" max="14093" width="15.7109375" style="39" customWidth="1"/>
    <col min="14094" max="14094" width="17" style="39" customWidth="1"/>
    <col min="14095" max="14336" width="15.7109375" style="39"/>
    <col min="14337" max="14337" width="31.5703125" style="39" customWidth="1"/>
    <col min="14338" max="14345" width="15.7109375" style="39" customWidth="1"/>
    <col min="14346" max="14346" width="16" style="39" bestFit="1" customWidth="1"/>
    <col min="14347" max="14349" width="15.7109375" style="39" customWidth="1"/>
    <col min="14350" max="14350" width="17" style="39" customWidth="1"/>
    <col min="14351" max="14592" width="15.7109375" style="39"/>
    <col min="14593" max="14593" width="31.5703125" style="39" customWidth="1"/>
    <col min="14594" max="14601" width="15.7109375" style="39" customWidth="1"/>
    <col min="14602" max="14602" width="16" style="39" bestFit="1" customWidth="1"/>
    <col min="14603" max="14605" width="15.7109375" style="39" customWidth="1"/>
    <col min="14606" max="14606" width="17" style="39" customWidth="1"/>
    <col min="14607" max="14848" width="15.7109375" style="39"/>
    <col min="14849" max="14849" width="31.5703125" style="39" customWidth="1"/>
    <col min="14850" max="14857" width="15.7109375" style="39" customWidth="1"/>
    <col min="14858" max="14858" width="16" style="39" bestFit="1" customWidth="1"/>
    <col min="14859" max="14861" width="15.7109375" style="39" customWidth="1"/>
    <col min="14862" max="14862" width="17" style="39" customWidth="1"/>
    <col min="14863" max="15104" width="15.7109375" style="39"/>
    <col min="15105" max="15105" width="31.5703125" style="39" customWidth="1"/>
    <col min="15106" max="15113" width="15.7109375" style="39" customWidth="1"/>
    <col min="15114" max="15114" width="16" style="39" bestFit="1" customWidth="1"/>
    <col min="15115" max="15117" width="15.7109375" style="39" customWidth="1"/>
    <col min="15118" max="15118" width="17" style="39" customWidth="1"/>
    <col min="15119" max="15360" width="15.7109375" style="39"/>
    <col min="15361" max="15361" width="31.5703125" style="39" customWidth="1"/>
    <col min="15362" max="15369" width="15.7109375" style="39" customWidth="1"/>
    <col min="15370" max="15370" width="16" style="39" bestFit="1" customWidth="1"/>
    <col min="15371" max="15373" width="15.7109375" style="39" customWidth="1"/>
    <col min="15374" max="15374" width="17" style="39" customWidth="1"/>
    <col min="15375" max="15616" width="15.7109375" style="39"/>
    <col min="15617" max="15617" width="31.5703125" style="39" customWidth="1"/>
    <col min="15618" max="15625" width="15.7109375" style="39" customWidth="1"/>
    <col min="15626" max="15626" width="16" style="39" bestFit="1" customWidth="1"/>
    <col min="15627" max="15629" width="15.7109375" style="39" customWidth="1"/>
    <col min="15630" max="15630" width="17" style="39" customWidth="1"/>
    <col min="15631" max="15872" width="15.7109375" style="39"/>
    <col min="15873" max="15873" width="31.5703125" style="39" customWidth="1"/>
    <col min="15874" max="15881" width="15.7109375" style="39" customWidth="1"/>
    <col min="15882" max="15882" width="16" style="39" bestFit="1" customWidth="1"/>
    <col min="15883" max="15885" width="15.7109375" style="39" customWidth="1"/>
    <col min="15886" max="15886" width="17" style="39" customWidth="1"/>
    <col min="15887" max="16128" width="15.7109375" style="39"/>
    <col min="16129" max="16129" width="31.5703125" style="39" customWidth="1"/>
    <col min="16130" max="16137" width="15.7109375" style="39" customWidth="1"/>
    <col min="16138" max="16138" width="16" style="39" bestFit="1" customWidth="1"/>
    <col min="16139" max="16141" width="15.7109375" style="39" customWidth="1"/>
    <col min="16142" max="16142" width="17" style="39" customWidth="1"/>
    <col min="16143" max="16384" width="15.7109375" style="39"/>
  </cols>
  <sheetData>
    <row r="1" spans="1:14" ht="15" x14ac:dyDescent="0.25">
      <c r="A1" s="36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156"/>
    </row>
    <row r="2" spans="1:14" ht="15" x14ac:dyDescent="0.25">
      <c r="A2" s="36" t="s">
        <v>13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156"/>
    </row>
    <row r="3" spans="1:14" ht="15" x14ac:dyDescent="0.25">
      <c r="A3" s="36" t="s">
        <v>14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156"/>
    </row>
    <row r="4" spans="1:14" ht="15" x14ac:dyDescent="0.25">
      <c r="A4" s="36" t="s">
        <v>82</v>
      </c>
      <c r="B4" s="37"/>
      <c r="C4" s="37"/>
      <c r="D4" s="38"/>
      <c r="E4" s="37"/>
      <c r="F4" s="37"/>
      <c r="G4" s="37"/>
      <c r="H4" s="37"/>
      <c r="I4" s="37"/>
      <c r="J4" s="37"/>
      <c r="K4" s="37"/>
      <c r="L4" s="37"/>
      <c r="M4" s="37"/>
      <c r="N4" s="156"/>
    </row>
    <row r="5" spans="1:14" x14ac:dyDescent="0.2">
      <c r="A5" s="37"/>
      <c r="B5" s="37"/>
      <c r="C5" s="37"/>
      <c r="D5" s="42"/>
      <c r="E5" s="37"/>
      <c r="F5" s="37"/>
      <c r="G5" s="37"/>
      <c r="H5" s="37"/>
      <c r="I5" s="37"/>
      <c r="J5" s="37"/>
      <c r="K5" s="37"/>
      <c r="L5" s="37"/>
      <c r="M5" s="37"/>
      <c r="N5" s="156"/>
    </row>
    <row r="6" spans="1:14" ht="15" x14ac:dyDescent="0.25">
      <c r="A6" s="148"/>
      <c r="B6" s="65"/>
      <c r="D6" s="43"/>
    </row>
    <row r="7" spans="1:14" x14ac:dyDescent="0.2">
      <c r="A7" s="64"/>
    </row>
    <row r="9" spans="1:14" x14ac:dyDescent="0.2">
      <c r="A9" s="44"/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9</v>
      </c>
      <c r="J9" s="45" t="s">
        <v>10</v>
      </c>
      <c r="K9" s="45" t="s">
        <v>11</v>
      </c>
      <c r="L9" s="45" t="s">
        <v>12</v>
      </c>
      <c r="M9" s="45" t="s">
        <v>1</v>
      </c>
      <c r="N9" s="157" t="s">
        <v>15</v>
      </c>
    </row>
    <row r="10" spans="1:14" x14ac:dyDescent="0.2">
      <c r="A10" s="44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9"/>
    </row>
    <row r="11" spans="1:14" x14ac:dyDescent="0.2">
      <c r="A11" s="43" t="s">
        <v>16</v>
      </c>
      <c r="B11" s="158">
        <v>0</v>
      </c>
      <c r="C11" s="158">
        <v>0</v>
      </c>
      <c r="D11" s="158">
        <v>297500</v>
      </c>
      <c r="E11" s="158">
        <v>0</v>
      </c>
      <c r="F11" s="158">
        <v>0</v>
      </c>
      <c r="G11" s="158">
        <v>464248.75</v>
      </c>
      <c r="H11" s="158">
        <v>0</v>
      </c>
      <c r="I11" s="158"/>
      <c r="J11" s="158"/>
      <c r="K11" s="158"/>
      <c r="L11" s="158"/>
      <c r="M11" s="158"/>
      <c r="N11" s="158">
        <v>761748.75</v>
      </c>
    </row>
    <row r="12" spans="1:14" x14ac:dyDescent="0.2">
      <c r="A12" s="43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</row>
    <row r="13" spans="1:14" x14ac:dyDescent="0.2">
      <c r="A13" s="43" t="s">
        <v>17</v>
      </c>
      <c r="B13" s="158">
        <v>0</v>
      </c>
      <c r="C13" s="158">
        <v>0</v>
      </c>
      <c r="D13" s="158">
        <v>13605.25</v>
      </c>
      <c r="E13" s="158">
        <v>0</v>
      </c>
      <c r="F13" s="158">
        <v>0</v>
      </c>
      <c r="G13" s="51">
        <v>52156.28</v>
      </c>
      <c r="H13" s="158">
        <v>0</v>
      </c>
      <c r="I13" s="158"/>
      <c r="J13" s="158"/>
      <c r="K13" s="158"/>
      <c r="L13" s="158"/>
      <c r="M13" s="158"/>
      <c r="N13" s="158">
        <v>65761.53</v>
      </c>
    </row>
    <row r="14" spans="1:14" x14ac:dyDescent="0.2">
      <c r="A14" s="43"/>
      <c r="B14" s="158"/>
      <c r="C14" s="158"/>
      <c r="D14" s="158"/>
      <c r="E14" s="158"/>
      <c r="F14" s="158"/>
      <c r="G14" s="51"/>
      <c r="H14" s="158"/>
      <c r="I14" s="158"/>
      <c r="J14" s="158"/>
      <c r="K14" s="158"/>
      <c r="L14" s="158"/>
      <c r="M14" s="158"/>
      <c r="N14" s="158"/>
    </row>
    <row r="15" spans="1:14" x14ac:dyDescent="0.2">
      <c r="A15" s="43" t="s">
        <v>71</v>
      </c>
      <c r="B15" s="158">
        <v>0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8"/>
      <c r="J15" s="158"/>
      <c r="K15" s="158"/>
      <c r="L15" s="158"/>
      <c r="M15" s="158"/>
      <c r="N15" s="158">
        <v>0</v>
      </c>
    </row>
    <row r="16" spans="1:14" x14ac:dyDescent="0.2">
      <c r="A16" s="43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</row>
    <row r="17" spans="1:14" ht="15" x14ac:dyDescent="0.25">
      <c r="A17" s="160" t="s">
        <v>18</v>
      </c>
      <c r="B17" s="158">
        <v>8534430.620000001</v>
      </c>
      <c r="C17" s="158">
        <v>9709465.5099999998</v>
      </c>
      <c r="D17" s="158">
        <v>11214508.810000001</v>
      </c>
      <c r="E17" s="158">
        <v>13838296.199999999</v>
      </c>
      <c r="F17" s="158">
        <v>12628959.050000001</v>
      </c>
      <c r="G17" s="158">
        <v>6526456.25</v>
      </c>
      <c r="H17" s="158">
        <v>11973303.949999999</v>
      </c>
      <c r="I17" s="158"/>
      <c r="J17" s="158"/>
      <c r="K17" s="158"/>
      <c r="L17" s="158"/>
      <c r="M17" s="158"/>
      <c r="N17" s="158">
        <v>74425420.390000001</v>
      </c>
    </row>
    <row r="18" spans="1:14" x14ac:dyDescent="0.2">
      <c r="A18" s="43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</row>
    <row r="19" spans="1:14" x14ac:dyDescent="0.2">
      <c r="A19" s="43" t="s">
        <v>19</v>
      </c>
      <c r="B19" s="158">
        <v>0</v>
      </c>
      <c r="C19" s="158">
        <v>0</v>
      </c>
      <c r="D19" s="158">
        <v>165827964.24000001</v>
      </c>
      <c r="E19" s="158">
        <v>0</v>
      </c>
      <c r="F19" s="158">
        <v>0</v>
      </c>
      <c r="G19" s="158">
        <v>190920537.68000001</v>
      </c>
      <c r="H19" s="158">
        <v>0</v>
      </c>
      <c r="I19" s="158"/>
      <c r="J19" s="158"/>
      <c r="K19" s="158"/>
      <c r="L19" s="158"/>
      <c r="M19" s="158"/>
      <c r="N19" s="158">
        <v>356748501.92000002</v>
      </c>
    </row>
    <row r="20" spans="1:14" x14ac:dyDescent="0.2">
      <c r="A20" s="43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</row>
    <row r="21" spans="1:14" ht="15" x14ac:dyDescent="0.25">
      <c r="A21" s="160" t="s">
        <v>59</v>
      </c>
      <c r="B21" s="158">
        <v>3622439.87</v>
      </c>
      <c r="C21" s="158">
        <v>1377560.13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8"/>
      <c r="J21" s="158"/>
      <c r="K21" s="158"/>
      <c r="L21" s="158"/>
      <c r="M21" s="158"/>
      <c r="N21" s="158">
        <v>5000000</v>
      </c>
    </row>
    <row r="22" spans="1:14" x14ac:dyDescent="0.2">
      <c r="A22" s="43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</row>
    <row r="23" spans="1:14" x14ac:dyDescent="0.2">
      <c r="A23" s="43" t="s">
        <v>58</v>
      </c>
      <c r="B23" s="158">
        <v>0</v>
      </c>
      <c r="C23" s="158">
        <v>2356470.48</v>
      </c>
      <c r="D23" s="158">
        <v>4093731.4</v>
      </c>
      <c r="E23" s="158">
        <v>4049975.23</v>
      </c>
      <c r="F23" s="158">
        <v>3201189.85</v>
      </c>
      <c r="G23" s="158">
        <v>3636349.17</v>
      </c>
      <c r="H23" s="158">
        <v>3860212.33</v>
      </c>
      <c r="I23" s="158"/>
      <c r="J23" s="158"/>
      <c r="K23" s="158"/>
      <c r="L23" s="158"/>
      <c r="M23" s="158"/>
      <c r="N23" s="158">
        <v>21197928.460000001</v>
      </c>
    </row>
    <row r="24" spans="1:14" x14ac:dyDescent="0.2">
      <c r="A24" s="43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</row>
    <row r="25" spans="1:14" x14ac:dyDescent="0.2">
      <c r="A25" s="43" t="s">
        <v>68</v>
      </c>
      <c r="B25" s="158">
        <v>5549278.9199999999</v>
      </c>
      <c r="C25" s="158">
        <v>6169999</v>
      </c>
      <c r="D25" s="158">
        <v>3982597.15</v>
      </c>
      <c r="E25" s="158">
        <v>7905236.1399999997</v>
      </c>
      <c r="F25" s="158">
        <v>5886889.6100000003</v>
      </c>
      <c r="G25" s="158">
        <v>4313239.2</v>
      </c>
      <c r="H25" s="158">
        <v>6660211.3899999997</v>
      </c>
      <c r="I25" s="158"/>
      <c r="J25" s="158"/>
      <c r="K25" s="158"/>
      <c r="L25" s="158"/>
      <c r="M25" s="158"/>
      <c r="N25" s="158">
        <v>40467451.410000004</v>
      </c>
    </row>
    <row r="26" spans="1:14" x14ac:dyDescent="0.2">
      <c r="A26" s="43"/>
      <c r="B26" s="158"/>
      <c r="C26" s="158"/>
      <c r="D26" s="158"/>
      <c r="E26" s="158"/>
      <c r="F26" s="158"/>
      <c r="H26" s="158"/>
      <c r="I26" s="158"/>
      <c r="J26" s="158"/>
      <c r="K26" s="158"/>
      <c r="L26" s="158"/>
      <c r="M26" s="158"/>
      <c r="N26" s="158"/>
    </row>
    <row r="27" spans="1:14" x14ac:dyDescent="0.2">
      <c r="A27" s="43" t="s">
        <v>69</v>
      </c>
      <c r="B27" s="158">
        <v>2834688.67</v>
      </c>
      <c r="C27" s="158">
        <v>3480811.5300000003</v>
      </c>
      <c r="D27" s="158">
        <v>2406653.5099999998</v>
      </c>
      <c r="E27" s="158">
        <v>2914369.39</v>
      </c>
      <c r="F27" s="158">
        <v>2899023.51</v>
      </c>
      <c r="G27" s="158">
        <v>2278854.39</v>
      </c>
      <c r="H27" s="158">
        <v>2543493.52</v>
      </c>
      <c r="I27" s="158"/>
      <c r="J27" s="158"/>
      <c r="K27" s="158"/>
      <c r="L27" s="158"/>
      <c r="M27" s="158"/>
      <c r="N27" s="158">
        <v>19357894.52</v>
      </c>
    </row>
    <row r="28" spans="1:14" x14ac:dyDescent="0.2">
      <c r="A28" s="43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</row>
    <row r="29" spans="1:14" x14ac:dyDescent="0.2">
      <c r="A29" s="43" t="s">
        <v>20</v>
      </c>
      <c r="B29" s="158">
        <v>0</v>
      </c>
      <c r="C29" s="158">
        <v>0</v>
      </c>
      <c r="D29" s="158">
        <v>30590861.879999999</v>
      </c>
      <c r="E29" s="158">
        <v>0</v>
      </c>
      <c r="F29" s="158">
        <v>0</v>
      </c>
      <c r="G29" s="158">
        <v>30141781.969999999</v>
      </c>
      <c r="H29" s="158">
        <v>0</v>
      </c>
      <c r="I29" s="158"/>
      <c r="J29" s="158"/>
      <c r="K29" s="158"/>
      <c r="L29" s="158"/>
      <c r="M29" s="158"/>
      <c r="N29" s="158">
        <v>60732643.849999994</v>
      </c>
    </row>
    <row r="30" spans="1:14" x14ac:dyDescent="0.2">
      <c r="A30" s="165" t="s">
        <v>21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</row>
    <row r="31" spans="1:14" x14ac:dyDescent="0.2">
      <c r="A31" s="43"/>
      <c r="B31" s="47"/>
      <c r="C31" s="47"/>
      <c r="D31" s="51"/>
      <c r="E31" s="51"/>
      <c r="F31" s="48"/>
      <c r="G31" s="48"/>
      <c r="H31" s="48"/>
      <c r="I31" s="48"/>
      <c r="J31" s="48"/>
      <c r="K31" s="48"/>
      <c r="L31" s="48"/>
      <c r="M31" s="48"/>
    </row>
    <row r="32" spans="1:14" s="62" customFormat="1" ht="15" thickBot="1" x14ac:dyDescent="0.25">
      <c r="A32" s="161" t="s">
        <v>15</v>
      </c>
      <c r="B32" s="56">
        <v>20540838.080000006</v>
      </c>
      <c r="C32" s="56">
        <v>23094306.650000002</v>
      </c>
      <c r="D32" s="56">
        <v>218427422.24000001</v>
      </c>
      <c r="E32" s="56">
        <v>28707876.960000001</v>
      </c>
      <c r="F32" s="56">
        <v>24616062.020000003</v>
      </c>
      <c r="G32" s="56">
        <v>238333623.68999997</v>
      </c>
      <c r="H32" s="56">
        <v>25037221.189999998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7">
        <v>578757350.83000004</v>
      </c>
    </row>
    <row r="33" spans="1:13" ht="15" thickTop="1" x14ac:dyDescent="0.2">
      <c r="A33" s="43"/>
      <c r="B33" s="162"/>
      <c r="C33" s="162"/>
      <c r="D33" s="51"/>
      <c r="E33" s="51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43"/>
      <c r="B34" s="162"/>
      <c r="C34" s="162"/>
      <c r="D34" s="51"/>
      <c r="E34" s="51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43"/>
      <c r="B35" s="162"/>
      <c r="C35" s="162"/>
      <c r="D35" s="51"/>
      <c r="E35" s="51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43"/>
      <c r="B36" s="162"/>
      <c r="C36" s="162"/>
      <c r="D36" s="51"/>
      <c r="E36" s="51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43"/>
      <c r="B37" s="162"/>
      <c r="C37" s="162"/>
      <c r="D37" s="47"/>
      <c r="E37" s="51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43"/>
      <c r="B38" s="162"/>
      <c r="C38" s="162"/>
      <c r="D38" s="51"/>
      <c r="E38" s="51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43"/>
      <c r="B39" s="162"/>
      <c r="C39" s="162"/>
      <c r="D39" s="51"/>
      <c r="E39" s="51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43"/>
      <c r="B40" s="162"/>
      <c r="C40" s="162"/>
      <c r="D40" s="51"/>
      <c r="E40" s="51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43"/>
      <c r="B41" s="162"/>
      <c r="C41" s="162"/>
      <c r="D41" s="51"/>
      <c r="E41" s="51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43"/>
      <c r="B42" s="162"/>
      <c r="C42" s="162"/>
      <c r="D42" s="51"/>
      <c r="E42" s="51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43"/>
      <c r="B43" s="162"/>
      <c r="C43" s="162"/>
      <c r="D43" s="51"/>
      <c r="E43" s="51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M44" s="154"/>
    </row>
    <row r="45" spans="1:13" x14ac:dyDescent="0.2">
      <c r="A45" s="60"/>
    </row>
  </sheetData>
  <hyperlinks>
    <hyperlink ref="A30" r:id="rId1" xr:uid="{023A9127-D914-4039-8533-EC192FA311E7}"/>
  </hyperlinks>
  <pageMargins left="0.7" right="0.7" top="0.75" bottom="0.75" header="0.3" footer="0.3"/>
  <pageSetup scale="5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"/>
  <sheetViews>
    <sheetView zoomScaleNormal="100" workbookViewId="0"/>
  </sheetViews>
  <sheetFormatPr defaultColWidth="15.7109375" defaultRowHeight="14.25" x14ac:dyDescent="0.2"/>
  <cols>
    <col min="1" max="1" width="16.85546875" style="39" customWidth="1"/>
    <col min="2" max="3" width="18.140625" style="39" bestFit="1" customWidth="1"/>
    <col min="4" max="7" width="16.85546875" style="39" bestFit="1" customWidth="1"/>
    <col min="8" max="8" width="16.5703125" style="39" customWidth="1"/>
    <col min="9" max="13" width="16.85546875" style="39" bestFit="1" customWidth="1"/>
    <col min="14" max="14" width="19.85546875" style="39" bestFit="1" customWidth="1"/>
    <col min="15" max="256" width="15.7109375" style="39"/>
    <col min="257" max="257" width="14.42578125" style="39" bestFit="1" customWidth="1"/>
    <col min="258" max="269" width="15.7109375" style="39" customWidth="1"/>
    <col min="270" max="270" width="17" style="39" bestFit="1" customWidth="1"/>
    <col min="271" max="512" width="15.7109375" style="39"/>
    <col min="513" max="513" width="14.42578125" style="39" bestFit="1" customWidth="1"/>
    <col min="514" max="525" width="15.7109375" style="39" customWidth="1"/>
    <col min="526" max="526" width="17" style="39" bestFit="1" customWidth="1"/>
    <col min="527" max="768" width="15.7109375" style="39"/>
    <col min="769" max="769" width="14.42578125" style="39" bestFit="1" customWidth="1"/>
    <col min="770" max="781" width="15.7109375" style="39" customWidth="1"/>
    <col min="782" max="782" width="17" style="39" bestFit="1" customWidth="1"/>
    <col min="783" max="1024" width="15.7109375" style="39"/>
    <col min="1025" max="1025" width="14.42578125" style="39" bestFit="1" customWidth="1"/>
    <col min="1026" max="1037" width="15.7109375" style="39" customWidth="1"/>
    <col min="1038" max="1038" width="17" style="39" bestFit="1" customWidth="1"/>
    <col min="1039" max="1280" width="15.7109375" style="39"/>
    <col min="1281" max="1281" width="14.42578125" style="39" bestFit="1" customWidth="1"/>
    <col min="1282" max="1293" width="15.7109375" style="39" customWidth="1"/>
    <col min="1294" max="1294" width="17" style="39" bestFit="1" customWidth="1"/>
    <col min="1295" max="1536" width="15.7109375" style="39"/>
    <col min="1537" max="1537" width="14.42578125" style="39" bestFit="1" customWidth="1"/>
    <col min="1538" max="1549" width="15.7109375" style="39" customWidth="1"/>
    <col min="1550" max="1550" width="17" style="39" bestFit="1" customWidth="1"/>
    <col min="1551" max="1792" width="15.7109375" style="39"/>
    <col min="1793" max="1793" width="14.42578125" style="39" bestFit="1" customWidth="1"/>
    <col min="1794" max="1805" width="15.7109375" style="39" customWidth="1"/>
    <col min="1806" max="1806" width="17" style="39" bestFit="1" customWidth="1"/>
    <col min="1807" max="2048" width="15.7109375" style="39"/>
    <col min="2049" max="2049" width="14.42578125" style="39" bestFit="1" customWidth="1"/>
    <col min="2050" max="2061" width="15.7109375" style="39" customWidth="1"/>
    <col min="2062" max="2062" width="17" style="39" bestFit="1" customWidth="1"/>
    <col min="2063" max="2304" width="15.7109375" style="39"/>
    <col min="2305" max="2305" width="14.42578125" style="39" bestFit="1" customWidth="1"/>
    <col min="2306" max="2317" width="15.7109375" style="39" customWidth="1"/>
    <col min="2318" max="2318" width="17" style="39" bestFit="1" customWidth="1"/>
    <col min="2319" max="2560" width="15.7109375" style="39"/>
    <col min="2561" max="2561" width="14.42578125" style="39" bestFit="1" customWidth="1"/>
    <col min="2562" max="2573" width="15.7109375" style="39" customWidth="1"/>
    <col min="2574" max="2574" width="17" style="39" bestFit="1" customWidth="1"/>
    <col min="2575" max="2816" width="15.7109375" style="39"/>
    <col min="2817" max="2817" width="14.42578125" style="39" bestFit="1" customWidth="1"/>
    <col min="2818" max="2829" width="15.7109375" style="39" customWidth="1"/>
    <col min="2830" max="2830" width="17" style="39" bestFit="1" customWidth="1"/>
    <col min="2831" max="3072" width="15.7109375" style="39"/>
    <col min="3073" max="3073" width="14.42578125" style="39" bestFit="1" customWidth="1"/>
    <col min="3074" max="3085" width="15.7109375" style="39" customWidth="1"/>
    <col min="3086" max="3086" width="17" style="39" bestFit="1" customWidth="1"/>
    <col min="3087" max="3328" width="15.7109375" style="39"/>
    <col min="3329" max="3329" width="14.42578125" style="39" bestFit="1" customWidth="1"/>
    <col min="3330" max="3341" width="15.7109375" style="39" customWidth="1"/>
    <col min="3342" max="3342" width="17" style="39" bestFit="1" customWidth="1"/>
    <col min="3343" max="3584" width="15.7109375" style="39"/>
    <col min="3585" max="3585" width="14.42578125" style="39" bestFit="1" customWidth="1"/>
    <col min="3586" max="3597" width="15.7109375" style="39" customWidth="1"/>
    <col min="3598" max="3598" width="17" style="39" bestFit="1" customWidth="1"/>
    <col min="3599" max="3840" width="15.7109375" style="39"/>
    <col min="3841" max="3841" width="14.42578125" style="39" bestFit="1" customWidth="1"/>
    <col min="3842" max="3853" width="15.7109375" style="39" customWidth="1"/>
    <col min="3854" max="3854" width="17" style="39" bestFit="1" customWidth="1"/>
    <col min="3855" max="4096" width="15.7109375" style="39"/>
    <col min="4097" max="4097" width="14.42578125" style="39" bestFit="1" customWidth="1"/>
    <col min="4098" max="4109" width="15.7109375" style="39" customWidth="1"/>
    <col min="4110" max="4110" width="17" style="39" bestFit="1" customWidth="1"/>
    <col min="4111" max="4352" width="15.7109375" style="39"/>
    <col min="4353" max="4353" width="14.42578125" style="39" bestFit="1" customWidth="1"/>
    <col min="4354" max="4365" width="15.7109375" style="39" customWidth="1"/>
    <col min="4366" max="4366" width="17" style="39" bestFit="1" customWidth="1"/>
    <col min="4367" max="4608" width="15.7109375" style="39"/>
    <col min="4609" max="4609" width="14.42578125" style="39" bestFit="1" customWidth="1"/>
    <col min="4610" max="4621" width="15.7109375" style="39" customWidth="1"/>
    <col min="4622" max="4622" width="17" style="39" bestFit="1" customWidth="1"/>
    <col min="4623" max="4864" width="15.7109375" style="39"/>
    <col min="4865" max="4865" width="14.42578125" style="39" bestFit="1" customWidth="1"/>
    <col min="4866" max="4877" width="15.7109375" style="39" customWidth="1"/>
    <col min="4878" max="4878" width="17" style="39" bestFit="1" customWidth="1"/>
    <col min="4879" max="5120" width="15.7109375" style="39"/>
    <col min="5121" max="5121" width="14.42578125" style="39" bestFit="1" customWidth="1"/>
    <col min="5122" max="5133" width="15.7109375" style="39" customWidth="1"/>
    <col min="5134" max="5134" width="17" style="39" bestFit="1" customWidth="1"/>
    <col min="5135" max="5376" width="15.7109375" style="39"/>
    <col min="5377" max="5377" width="14.42578125" style="39" bestFit="1" customWidth="1"/>
    <col min="5378" max="5389" width="15.7109375" style="39" customWidth="1"/>
    <col min="5390" max="5390" width="17" style="39" bestFit="1" customWidth="1"/>
    <col min="5391" max="5632" width="15.7109375" style="39"/>
    <col min="5633" max="5633" width="14.42578125" style="39" bestFit="1" customWidth="1"/>
    <col min="5634" max="5645" width="15.7109375" style="39" customWidth="1"/>
    <col min="5646" max="5646" width="17" style="39" bestFit="1" customWidth="1"/>
    <col min="5647" max="5888" width="15.7109375" style="39"/>
    <col min="5889" max="5889" width="14.42578125" style="39" bestFit="1" customWidth="1"/>
    <col min="5890" max="5901" width="15.7109375" style="39" customWidth="1"/>
    <col min="5902" max="5902" width="17" style="39" bestFit="1" customWidth="1"/>
    <col min="5903" max="6144" width="15.7109375" style="39"/>
    <col min="6145" max="6145" width="14.42578125" style="39" bestFit="1" customWidth="1"/>
    <col min="6146" max="6157" width="15.7109375" style="39" customWidth="1"/>
    <col min="6158" max="6158" width="17" style="39" bestFit="1" customWidth="1"/>
    <col min="6159" max="6400" width="15.7109375" style="39"/>
    <col min="6401" max="6401" width="14.42578125" style="39" bestFit="1" customWidth="1"/>
    <col min="6402" max="6413" width="15.7109375" style="39" customWidth="1"/>
    <col min="6414" max="6414" width="17" style="39" bestFit="1" customWidth="1"/>
    <col min="6415" max="6656" width="15.7109375" style="39"/>
    <col min="6657" max="6657" width="14.42578125" style="39" bestFit="1" customWidth="1"/>
    <col min="6658" max="6669" width="15.7109375" style="39" customWidth="1"/>
    <col min="6670" max="6670" width="17" style="39" bestFit="1" customWidth="1"/>
    <col min="6671" max="6912" width="15.7109375" style="39"/>
    <col min="6913" max="6913" width="14.42578125" style="39" bestFit="1" customWidth="1"/>
    <col min="6914" max="6925" width="15.7109375" style="39" customWidth="1"/>
    <col min="6926" max="6926" width="17" style="39" bestFit="1" customWidth="1"/>
    <col min="6927" max="7168" width="15.7109375" style="39"/>
    <col min="7169" max="7169" width="14.42578125" style="39" bestFit="1" customWidth="1"/>
    <col min="7170" max="7181" width="15.7109375" style="39" customWidth="1"/>
    <col min="7182" max="7182" width="17" style="39" bestFit="1" customWidth="1"/>
    <col min="7183" max="7424" width="15.7109375" style="39"/>
    <col min="7425" max="7425" width="14.42578125" style="39" bestFit="1" customWidth="1"/>
    <col min="7426" max="7437" width="15.7109375" style="39" customWidth="1"/>
    <col min="7438" max="7438" width="17" style="39" bestFit="1" customWidth="1"/>
    <col min="7439" max="7680" width="15.7109375" style="39"/>
    <col min="7681" max="7681" width="14.42578125" style="39" bestFit="1" customWidth="1"/>
    <col min="7682" max="7693" width="15.7109375" style="39" customWidth="1"/>
    <col min="7694" max="7694" width="17" style="39" bestFit="1" customWidth="1"/>
    <col min="7695" max="7936" width="15.7109375" style="39"/>
    <col min="7937" max="7937" width="14.42578125" style="39" bestFit="1" customWidth="1"/>
    <col min="7938" max="7949" width="15.7109375" style="39" customWidth="1"/>
    <col min="7950" max="7950" width="17" style="39" bestFit="1" customWidth="1"/>
    <col min="7951" max="8192" width="15.7109375" style="39"/>
    <col min="8193" max="8193" width="14.42578125" style="39" bestFit="1" customWidth="1"/>
    <col min="8194" max="8205" width="15.7109375" style="39" customWidth="1"/>
    <col min="8206" max="8206" width="17" style="39" bestFit="1" customWidth="1"/>
    <col min="8207" max="8448" width="15.7109375" style="39"/>
    <col min="8449" max="8449" width="14.42578125" style="39" bestFit="1" customWidth="1"/>
    <col min="8450" max="8461" width="15.7109375" style="39" customWidth="1"/>
    <col min="8462" max="8462" width="17" style="39" bestFit="1" customWidth="1"/>
    <col min="8463" max="8704" width="15.7109375" style="39"/>
    <col min="8705" max="8705" width="14.42578125" style="39" bestFit="1" customWidth="1"/>
    <col min="8706" max="8717" width="15.7109375" style="39" customWidth="1"/>
    <col min="8718" max="8718" width="17" style="39" bestFit="1" customWidth="1"/>
    <col min="8719" max="8960" width="15.7109375" style="39"/>
    <col min="8961" max="8961" width="14.42578125" style="39" bestFit="1" customWidth="1"/>
    <col min="8962" max="8973" width="15.7109375" style="39" customWidth="1"/>
    <col min="8974" max="8974" width="17" style="39" bestFit="1" customWidth="1"/>
    <col min="8975" max="9216" width="15.7109375" style="39"/>
    <col min="9217" max="9217" width="14.42578125" style="39" bestFit="1" customWidth="1"/>
    <col min="9218" max="9229" width="15.7109375" style="39" customWidth="1"/>
    <col min="9230" max="9230" width="17" style="39" bestFit="1" customWidth="1"/>
    <col min="9231" max="9472" width="15.7109375" style="39"/>
    <col min="9473" max="9473" width="14.42578125" style="39" bestFit="1" customWidth="1"/>
    <col min="9474" max="9485" width="15.7109375" style="39" customWidth="1"/>
    <col min="9486" max="9486" width="17" style="39" bestFit="1" customWidth="1"/>
    <col min="9487" max="9728" width="15.7109375" style="39"/>
    <col min="9729" max="9729" width="14.42578125" style="39" bestFit="1" customWidth="1"/>
    <col min="9730" max="9741" width="15.7109375" style="39" customWidth="1"/>
    <col min="9742" max="9742" width="17" style="39" bestFit="1" customWidth="1"/>
    <col min="9743" max="9984" width="15.7109375" style="39"/>
    <col min="9985" max="9985" width="14.42578125" style="39" bestFit="1" customWidth="1"/>
    <col min="9986" max="9997" width="15.7109375" style="39" customWidth="1"/>
    <col min="9998" max="9998" width="17" style="39" bestFit="1" customWidth="1"/>
    <col min="9999" max="10240" width="15.7109375" style="39"/>
    <col min="10241" max="10241" width="14.42578125" style="39" bestFit="1" customWidth="1"/>
    <col min="10242" max="10253" width="15.7109375" style="39" customWidth="1"/>
    <col min="10254" max="10254" width="17" style="39" bestFit="1" customWidth="1"/>
    <col min="10255" max="10496" width="15.7109375" style="39"/>
    <col min="10497" max="10497" width="14.42578125" style="39" bestFit="1" customWidth="1"/>
    <col min="10498" max="10509" width="15.7109375" style="39" customWidth="1"/>
    <col min="10510" max="10510" width="17" style="39" bestFit="1" customWidth="1"/>
    <col min="10511" max="10752" width="15.7109375" style="39"/>
    <col min="10753" max="10753" width="14.42578125" style="39" bestFit="1" customWidth="1"/>
    <col min="10754" max="10765" width="15.7109375" style="39" customWidth="1"/>
    <col min="10766" max="10766" width="17" style="39" bestFit="1" customWidth="1"/>
    <col min="10767" max="11008" width="15.7109375" style="39"/>
    <col min="11009" max="11009" width="14.42578125" style="39" bestFit="1" customWidth="1"/>
    <col min="11010" max="11021" width="15.7109375" style="39" customWidth="1"/>
    <col min="11022" max="11022" width="17" style="39" bestFit="1" customWidth="1"/>
    <col min="11023" max="11264" width="15.7109375" style="39"/>
    <col min="11265" max="11265" width="14.42578125" style="39" bestFit="1" customWidth="1"/>
    <col min="11266" max="11277" width="15.7109375" style="39" customWidth="1"/>
    <col min="11278" max="11278" width="17" style="39" bestFit="1" customWidth="1"/>
    <col min="11279" max="11520" width="15.7109375" style="39"/>
    <col min="11521" max="11521" width="14.42578125" style="39" bestFit="1" customWidth="1"/>
    <col min="11522" max="11533" width="15.7109375" style="39" customWidth="1"/>
    <col min="11534" max="11534" width="17" style="39" bestFit="1" customWidth="1"/>
    <col min="11535" max="11776" width="15.7109375" style="39"/>
    <col min="11777" max="11777" width="14.42578125" style="39" bestFit="1" customWidth="1"/>
    <col min="11778" max="11789" width="15.7109375" style="39" customWidth="1"/>
    <col min="11790" max="11790" width="17" style="39" bestFit="1" customWidth="1"/>
    <col min="11791" max="12032" width="15.7109375" style="39"/>
    <col min="12033" max="12033" width="14.42578125" style="39" bestFit="1" customWidth="1"/>
    <col min="12034" max="12045" width="15.7109375" style="39" customWidth="1"/>
    <col min="12046" max="12046" width="17" style="39" bestFit="1" customWidth="1"/>
    <col min="12047" max="12288" width="15.7109375" style="39"/>
    <col min="12289" max="12289" width="14.42578125" style="39" bestFit="1" customWidth="1"/>
    <col min="12290" max="12301" width="15.7109375" style="39" customWidth="1"/>
    <col min="12302" max="12302" width="17" style="39" bestFit="1" customWidth="1"/>
    <col min="12303" max="12544" width="15.7109375" style="39"/>
    <col min="12545" max="12545" width="14.42578125" style="39" bestFit="1" customWidth="1"/>
    <col min="12546" max="12557" width="15.7109375" style="39" customWidth="1"/>
    <col min="12558" max="12558" width="17" style="39" bestFit="1" customWidth="1"/>
    <col min="12559" max="12800" width="15.7109375" style="39"/>
    <col min="12801" max="12801" width="14.42578125" style="39" bestFit="1" customWidth="1"/>
    <col min="12802" max="12813" width="15.7109375" style="39" customWidth="1"/>
    <col min="12814" max="12814" width="17" style="39" bestFit="1" customWidth="1"/>
    <col min="12815" max="13056" width="15.7109375" style="39"/>
    <col min="13057" max="13057" width="14.42578125" style="39" bestFit="1" customWidth="1"/>
    <col min="13058" max="13069" width="15.7109375" style="39" customWidth="1"/>
    <col min="13070" max="13070" width="17" style="39" bestFit="1" customWidth="1"/>
    <col min="13071" max="13312" width="15.7109375" style="39"/>
    <col min="13313" max="13313" width="14.42578125" style="39" bestFit="1" customWidth="1"/>
    <col min="13314" max="13325" width="15.7109375" style="39" customWidth="1"/>
    <col min="13326" max="13326" width="17" style="39" bestFit="1" customWidth="1"/>
    <col min="13327" max="13568" width="15.7109375" style="39"/>
    <col min="13569" max="13569" width="14.42578125" style="39" bestFit="1" customWidth="1"/>
    <col min="13570" max="13581" width="15.7109375" style="39" customWidth="1"/>
    <col min="13582" max="13582" width="17" style="39" bestFit="1" customWidth="1"/>
    <col min="13583" max="13824" width="15.7109375" style="39"/>
    <col min="13825" max="13825" width="14.42578125" style="39" bestFit="1" customWidth="1"/>
    <col min="13826" max="13837" width="15.7109375" style="39" customWidth="1"/>
    <col min="13838" max="13838" width="17" style="39" bestFit="1" customWidth="1"/>
    <col min="13839" max="14080" width="15.7109375" style="39"/>
    <col min="14081" max="14081" width="14.42578125" style="39" bestFit="1" customWidth="1"/>
    <col min="14082" max="14093" width="15.7109375" style="39" customWidth="1"/>
    <col min="14094" max="14094" width="17" style="39" bestFit="1" customWidth="1"/>
    <col min="14095" max="14336" width="15.7109375" style="39"/>
    <col min="14337" max="14337" width="14.42578125" style="39" bestFit="1" customWidth="1"/>
    <col min="14338" max="14349" width="15.7109375" style="39" customWidth="1"/>
    <col min="14350" max="14350" width="17" style="39" bestFit="1" customWidth="1"/>
    <col min="14351" max="14592" width="15.7109375" style="39"/>
    <col min="14593" max="14593" width="14.42578125" style="39" bestFit="1" customWidth="1"/>
    <col min="14594" max="14605" width="15.7109375" style="39" customWidth="1"/>
    <col min="14606" max="14606" width="17" style="39" bestFit="1" customWidth="1"/>
    <col min="14607" max="14848" width="15.7109375" style="39"/>
    <col min="14849" max="14849" width="14.42578125" style="39" bestFit="1" customWidth="1"/>
    <col min="14850" max="14861" width="15.7109375" style="39" customWidth="1"/>
    <col min="14862" max="14862" width="17" style="39" bestFit="1" customWidth="1"/>
    <col min="14863" max="15104" width="15.7109375" style="39"/>
    <col min="15105" max="15105" width="14.42578125" style="39" bestFit="1" customWidth="1"/>
    <col min="15106" max="15117" width="15.7109375" style="39" customWidth="1"/>
    <col min="15118" max="15118" width="17" style="39" bestFit="1" customWidth="1"/>
    <col min="15119" max="15360" width="15.7109375" style="39"/>
    <col min="15361" max="15361" width="14.42578125" style="39" bestFit="1" customWidth="1"/>
    <col min="15362" max="15373" width="15.7109375" style="39" customWidth="1"/>
    <col min="15374" max="15374" width="17" style="39" bestFit="1" customWidth="1"/>
    <col min="15375" max="15616" width="15.7109375" style="39"/>
    <col min="15617" max="15617" width="14.42578125" style="39" bestFit="1" customWidth="1"/>
    <col min="15618" max="15629" width="15.7109375" style="39" customWidth="1"/>
    <col min="15630" max="15630" width="17" style="39" bestFit="1" customWidth="1"/>
    <col min="15631" max="15872" width="15.7109375" style="39"/>
    <col min="15873" max="15873" width="14.42578125" style="39" bestFit="1" customWidth="1"/>
    <col min="15874" max="15885" width="15.7109375" style="39" customWidth="1"/>
    <col min="15886" max="15886" width="17" style="39" bestFit="1" customWidth="1"/>
    <col min="15887" max="16128" width="15.7109375" style="39"/>
    <col min="16129" max="16129" width="14.42578125" style="39" bestFit="1" customWidth="1"/>
    <col min="16130" max="16141" width="15.7109375" style="39" customWidth="1"/>
    <col min="16142" max="16142" width="17" style="39" bestFit="1" customWidth="1"/>
    <col min="16143" max="16384" width="15.7109375" style="39"/>
  </cols>
  <sheetData>
    <row r="1" spans="1:14" ht="15" x14ac:dyDescent="0.25">
      <c r="A1" s="36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" x14ac:dyDescent="0.25">
      <c r="A2" s="36" t="s">
        <v>13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" x14ac:dyDescent="0.25">
      <c r="A3" s="40" t="s">
        <v>22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5" x14ac:dyDescent="0.25">
      <c r="A4" s="41" t="s">
        <v>82</v>
      </c>
      <c r="B4" s="37"/>
      <c r="C4" s="37"/>
      <c r="D4" s="42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2">
      <c r="D5" s="43"/>
    </row>
    <row r="6" spans="1:14" x14ac:dyDescent="0.2">
      <c r="D6" s="43"/>
    </row>
    <row r="7" spans="1:14" x14ac:dyDescent="0.2">
      <c r="A7" s="43"/>
    </row>
    <row r="9" spans="1:14" x14ac:dyDescent="0.2">
      <c r="A9" s="44" t="s">
        <v>23</v>
      </c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9</v>
      </c>
      <c r="J9" s="45" t="s">
        <v>10</v>
      </c>
      <c r="K9" s="45" t="s">
        <v>11</v>
      </c>
      <c r="L9" s="45" t="s">
        <v>12</v>
      </c>
      <c r="M9" s="45" t="s">
        <v>1</v>
      </c>
      <c r="N9" s="45" t="s">
        <v>15</v>
      </c>
    </row>
    <row r="10" spans="1:14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x14ac:dyDescent="0.2">
      <c r="A11" s="43" t="s">
        <v>24</v>
      </c>
      <c r="B11" s="47">
        <v>623698.25</v>
      </c>
      <c r="C11" s="47">
        <v>766692.83</v>
      </c>
      <c r="D11" s="48">
        <v>595059.68000000005</v>
      </c>
      <c r="E11" s="47">
        <v>660210.03</v>
      </c>
      <c r="F11" s="47">
        <v>492255.59</v>
      </c>
      <c r="G11" s="47">
        <v>820275.35</v>
      </c>
      <c r="H11" s="48">
        <v>592614.81000000006</v>
      </c>
      <c r="I11" s="48"/>
      <c r="J11" s="48"/>
      <c r="K11" s="48"/>
      <c r="L11" s="48"/>
      <c r="M11" s="48"/>
      <c r="N11" s="47">
        <f t="shared" ref="N11:N30" si="0">SUM(B11:M11)</f>
        <v>4550806.54</v>
      </c>
    </row>
    <row r="12" spans="1:14" ht="15" x14ac:dyDescent="0.25">
      <c r="A12" s="43" t="s">
        <v>25</v>
      </c>
      <c r="B12" s="49">
        <v>84674924.329999998</v>
      </c>
      <c r="C12" s="49">
        <v>99591278.849999994</v>
      </c>
      <c r="D12" s="50">
        <v>90564618.140000001</v>
      </c>
      <c r="E12" s="49">
        <v>95390441.189999998</v>
      </c>
      <c r="F12" s="49">
        <v>90956427.099999994</v>
      </c>
      <c r="G12" s="49">
        <v>116389894.08</v>
      </c>
      <c r="H12" s="50">
        <v>91675370.989999995</v>
      </c>
      <c r="I12" s="50"/>
      <c r="J12" s="50"/>
      <c r="K12" s="50"/>
      <c r="L12" s="50"/>
      <c r="M12" s="50"/>
      <c r="N12" s="47">
        <f t="shared" si="0"/>
        <v>669242954.68000007</v>
      </c>
    </row>
    <row r="13" spans="1:14" x14ac:dyDescent="0.2">
      <c r="A13" s="43" t="s">
        <v>26</v>
      </c>
      <c r="B13" s="47">
        <v>1837486.67</v>
      </c>
      <c r="C13" s="47">
        <v>2020285.99</v>
      </c>
      <c r="D13" s="48">
        <v>1726231.37</v>
      </c>
      <c r="E13" s="51">
        <v>1743158.02</v>
      </c>
      <c r="F13" s="51">
        <v>1456032.11</v>
      </c>
      <c r="G13" s="51">
        <v>2000603.81</v>
      </c>
      <c r="H13" s="48">
        <v>1536527.94</v>
      </c>
      <c r="I13" s="48"/>
      <c r="J13" s="48"/>
      <c r="K13" s="48"/>
      <c r="L13" s="48"/>
      <c r="M13" s="48"/>
      <c r="N13" s="47">
        <f t="shared" si="0"/>
        <v>12320325.91</v>
      </c>
    </row>
    <row r="14" spans="1:14" x14ac:dyDescent="0.2">
      <c r="A14" s="43" t="s">
        <v>27</v>
      </c>
      <c r="B14" s="47">
        <v>2590122.0099999998</v>
      </c>
      <c r="C14" s="47">
        <v>3060789.64</v>
      </c>
      <c r="D14" s="48">
        <v>2737178.69</v>
      </c>
      <c r="E14" s="51">
        <v>2974404.83</v>
      </c>
      <c r="F14" s="51">
        <v>2318127.44</v>
      </c>
      <c r="G14" s="51">
        <v>3179649.14</v>
      </c>
      <c r="H14" s="48">
        <v>2405040.7000000002</v>
      </c>
      <c r="I14" s="48"/>
      <c r="J14" s="48"/>
      <c r="K14" s="48"/>
      <c r="L14" s="48"/>
      <c r="M14" s="48"/>
      <c r="N14" s="47">
        <f t="shared" si="0"/>
        <v>19265312.449999999</v>
      </c>
    </row>
    <row r="15" spans="1:14" x14ac:dyDescent="0.2">
      <c r="A15" s="43" t="s">
        <v>28</v>
      </c>
      <c r="B15" s="47">
        <v>52860.23</v>
      </c>
      <c r="C15" s="47">
        <v>60018.28</v>
      </c>
      <c r="D15" s="48">
        <v>55119.08</v>
      </c>
      <c r="E15" s="51">
        <v>42905.82</v>
      </c>
      <c r="F15" s="51">
        <v>53864.58</v>
      </c>
      <c r="G15" s="51">
        <v>54282.97</v>
      </c>
      <c r="H15" s="48">
        <v>54393.77</v>
      </c>
      <c r="I15" s="48"/>
      <c r="J15" s="48"/>
      <c r="K15" s="48"/>
      <c r="L15" s="48"/>
      <c r="M15" s="48"/>
      <c r="N15" s="47">
        <f t="shared" si="0"/>
        <v>373444.7300000001</v>
      </c>
    </row>
    <row r="16" spans="1:14" x14ac:dyDescent="0.2">
      <c r="A16" s="43" t="s">
        <v>29</v>
      </c>
      <c r="B16" s="47">
        <v>639845.24</v>
      </c>
      <c r="C16" s="47">
        <v>641625.02</v>
      </c>
      <c r="D16" s="48">
        <v>741275.44</v>
      </c>
      <c r="E16" s="51">
        <v>679532.45</v>
      </c>
      <c r="F16" s="51">
        <v>666810.77</v>
      </c>
      <c r="G16" s="51">
        <v>1101699.6399999999</v>
      </c>
      <c r="H16" s="48">
        <v>634865.80000000005</v>
      </c>
      <c r="I16" s="48"/>
      <c r="J16" s="48"/>
      <c r="K16" s="48"/>
      <c r="L16" s="48"/>
      <c r="M16" s="48"/>
      <c r="N16" s="47">
        <f t="shared" si="0"/>
        <v>5105654.3599999994</v>
      </c>
    </row>
    <row r="17" spans="1:14" x14ac:dyDescent="0.2">
      <c r="A17" s="43" t="s">
        <v>30</v>
      </c>
      <c r="B17" s="47">
        <v>1081478.18</v>
      </c>
      <c r="C17" s="47">
        <v>1320521.1399999999</v>
      </c>
      <c r="D17" s="48">
        <v>1146762</v>
      </c>
      <c r="E17" s="51">
        <v>1290581.5</v>
      </c>
      <c r="F17" s="51">
        <v>1670288.81</v>
      </c>
      <c r="G17" s="51">
        <v>1588882.46</v>
      </c>
      <c r="H17" s="48">
        <v>1276266.9099999999</v>
      </c>
      <c r="I17" s="48"/>
      <c r="J17" s="48"/>
      <c r="K17" s="48"/>
      <c r="L17" s="48"/>
      <c r="M17" s="48"/>
      <c r="N17" s="47">
        <f t="shared" si="0"/>
        <v>9374781</v>
      </c>
    </row>
    <row r="18" spans="1:14" x14ac:dyDescent="0.2">
      <c r="A18" s="43" t="s">
        <v>31</v>
      </c>
      <c r="B18" s="47">
        <v>376738.39</v>
      </c>
      <c r="C18" s="47">
        <v>480583.27</v>
      </c>
      <c r="D18" s="48">
        <v>425764.9</v>
      </c>
      <c r="E18" s="51">
        <v>436110.59</v>
      </c>
      <c r="F18" s="51">
        <v>361004.05</v>
      </c>
      <c r="G18" s="51">
        <v>603952.12</v>
      </c>
      <c r="H18" s="48">
        <v>375809.67</v>
      </c>
      <c r="I18" s="48"/>
      <c r="J18" s="48"/>
      <c r="K18" s="48"/>
      <c r="L18" s="48"/>
      <c r="M18" s="48"/>
      <c r="N18" s="47">
        <f t="shared" si="0"/>
        <v>3059962.99</v>
      </c>
    </row>
    <row r="19" spans="1:14" x14ac:dyDescent="0.2">
      <c r="A19" s="43" t="s">
        <v>32</v>
      </c>
      <c r="B19" s="47">
        <v>54304.44</v>
      </c>
      <c r="C19" s="47">
        <v>75598.850000000006</v>
      </c>
      <c r="D19" s="48">
        <v>51910.57</v>
      </c>
      <c r="E19" s="51">
        <v>121582.07</v>
      </c>
      <c r="F19" s="51">
        <v>96917.96</v>
      </c>
      <c r="G19" s="51">
        <v>80046.27</v>
      </c>
      <c r="H19" s="48">
        <v>45240.22</v>
      </c>
      <c r="I19" s="48"/>
      <c r="J19" s="48"/>
      <c r="K19" s="48"/>
      <c r="L19" s="48"/>
      <c r="M19" s="48"/>
      <c r="N19" s="47">
        <f t="shared" si="0"/>
        <v>525600.38000000012</v>
      </c>
    </row>
    <row r="20" spans="1:14" x14ac:dyDescent="0.2">
      <c r="A20" s="43" t="s">
        <v>33</v>
      </c>
      <c r="B20" s="47">
        <v>1261447.93</v>
      </c>
      <c r="C20" s="47">
        <v>1517900.92</v>
      </c>
      <c r="D20" s="48">
        <v>1276827.6599999999</v>
      </c>
      <c r="E20" s="51">
        <v>1575166.61</v>
      </c>
      <c r="F20" s="51">
        <v>1367419.32</v>
      </c>
      <c r="G20" s="51">
        <v>1683632.75</v>
      </c>
      <c r="H20" s="48">
        <v>1268349.8</v>
      </c>
      <c r="I20" s="48"/>
      <c r="J20" s="48"/>
      <c r="K20" s="48"/>
      <c r="L20" s="48"/>
      <c r="M20" s="48"/>
      <c r="N20" s="47">
        <f t="shared" si="0"/>
        <v>9950744.9900000021</v>
      </c>
    </row>
    <row r="21" spans="1:14" x14ac:dyDescent="0.2">
      <c r="A21" s="43" t="s">
        <v>34</v>
      </c>
      <c r="B21" s="47">
        <v>74467.69</v>
      </c>
      <c r="C21" s="47">
        <v>98643.41</v>
      </c>
      <c r="D21" s="48">
        <v>92818.2</v>
      </c>
      <c r="E21" s="51">
        <v>86367.39</v>
      </c>
      <c r="F21" s="51">
        <v>67887.13</v>
      </c>
      <c r="G21" s="51">
        <v>82578.17</v>
      </c>
      <c r="H21" s="48">
        <v>56115.6</v>
      </c>
      <c r="I21" s="48"/>
      <c r="J21" s="48"/>
      <c r="K21" s="48"/>
      <c r="L21" s="48"/>
      <c r="M21" s="48"/>
      <c r="N21" s="47">
        <f t="shared" si="0"/>
        <v>558877.59</v>
      </c>
    </row>
    <row r="22" spans="1:14" x14ac:dyDescent="0.2">
      <c r="A22" s="43" t="s">
        <v>35</v>
      </c>
      <c r="B22" s="47">
        <v>1408539.64</v>
      </c>
      <c r="C22" s="47">
        <v>1723285.72</v>
      </c>
      <c r="D22" s="48">
        <v>1623164.47</v>
      </c>
      <c r="E22" s="51">
        <v>1748976.81</v>
      </c>
      <c r="F22" s="51">
        <v>1465066.31</v>
      </c>
      <c r="G22" s="51">
        <v>2106292.83</v>
      </c>
      <c r="H22" s="48">
        <v>1467640.51</v>
      </c>
      <c r="I22" s="48"/>
      <c r="J22" s="48"/>
      <c r="K22" s="48"/>
      <c r="L22" s="48"/>
      <c r="M22" s="48"/>
      <c r="N22" s="47">
        <f t="shared" si="0"/>
        <v>11542966.290000001</v>
      </c>
    </row>
    <row r="23" spans="1:14" x14ac:dyDescent="0.2">
      <c r="A23" s="43" t="s">
        <v>36</v>
      </c>
      <c r="B23" s="47">
        <v>2563438.9700000002</v>
      </c>
      <c r="C23" s="47">
        <v>2842434.32</v>
      </c>
      <c r="D23" s="48">
        <v>2420432.15</v>
      </c>
      <c r="E23" s="51">
        <v>2630337.8199999998</v>
      </c>
      <c r="F23" s="51">
        <v>2363954.04</v>
      </c>
      <c r="G23" s="51">
        <v>2890533.15</v>
      </c>
      <c r="H23" s="48">
        <v>2300141.75</v>
      </c>
      <c r="I23" s="48"/>
      <c r="J23" s="48"/>
      <c r="K23" s="48"/>
      <c r="L23" s="48"/>
      <c r="M23" s="48"/>
      <c r="N23" s="47">
        <f t="shared" si="0"/>
        <v>18011272.200000003</v>
      </c>
    </row>
    <row r="24" spans="1:14" x14ac:dyDescent="0.2">
      <c r="A24" s="43" t="s">
        <v>37</v>
      </c>
      <c r="B24" s="47">
        <v>243284.29</v>
      </c>
      <c r="C24" s="47">
        <v>315982.83</v>
      </c>
      <c r="D24" s="48">
        <v>316568.38</v>
      </c>
      <c r="E24" s="51">
        <v>367730.05</v>
      </c>
      <c r="F24" s="51">
        <v>264381.82</v>
      </c>
      <c r="G24" s="51">
        <v>371856.51</v>
      </c>
      <c r="H24" s="48">
        <v>315121.61</v>
      </c>
      <c r="I24" s="48"/>
      <c r="J24" s="48"/>
      <c r="K24" s="48"/>
      <c r="L24" s="48"/>
      <c r="M24" s="48"/>
      <c r="N24" s="47">
        <f t="shared" si="0"/>
        <v>2194925.4900000002</v>
      </c>
    </row>
    <row r="25" spans="1:14" x14ac:dyDescent="0.2">
      <c r="A25" s="43" t="s">
        <v>38</v>
      </c>
      <c r="B25" s="47">
        <v>4735425.41</v>
      </c>
      <c r="C25" s="47">
        <v>6220654.0800000001</v>
      </c>
      <c r="D25" s="48">
        <v>7134067.4900000002</v>
      </c>
      <c r="E25" s="51">
        <v>3022422.78</v>
      </c>
      <c r="F25" s="51">
        <v>-1322245.74</v>
      </c>
      <c r="G25" s="51">
        <v>10755068.01</v>
      </c>
      <c r="H25" s="48">
        <v>2300004.65</v>
      </c>
      <c r="I25" s="48"/>
      <c r="J25" s="48"/>
      <c r="K25" s="48"/>
      <c r="L25" s="48"/>
      <c r="M25" s="48"/>
      <c r="N25" s="47">
        <f t="shared" si="0"/>
        <v>32845396.68</v>
      </c>
    </row>
    <row r="26" spans="1:14" ht="15" x14ac:dyDescent="0.25">
      <c r="A26" s="43" t="s">
        <v>39</v>
      </c>
      <c r="B26" s="49">
        <v>17629155.77</v>
      </c>
      <c r="C26" s="49">
        <v>20968562.140000001</v>
      </c>
      <c r="D26" s="50">
        <v>17301828.690000001</v>
      </c>
      <c r="E26" s="49">
        <v>18322711.710000001</v>
      </c>
      <c r="F26" s="49">
        <v>15903176.039999999</v>
      </c>
      <c r="G26" s="49">
        <v>21755906.73</v>
      </c>
      <c r="H26" s="50">
        <v>16190132.560000001</v>
      </c>
      <c r="I26" s="50"/>
      <c r="J26" s="50"/>
      <c r="K26" s="50"/>
      <c r="L26" s="50"/>
      <c r="M26" s="50"/>
      <c r="N26" s="47">
        <f t="shared" si="0"/>
        <v>128071473.64</v>
      </c>
    </row>
    <row r="27" spans="1:14" x14ac:dyDescent="0.2">
      <c r="A27" s="43" t="s">
        <v>40</v>
      </c>
      <c r="B27" s="47">
        <v>400344.94</v>
      </c>
      <c r="C27" s="47">
        <v>752157.65</v>
      </c>
      <c r="D27" s="48">
        <v>438701.64</v>
      </c>
      <c r="E27" s="51">
        <v>644195.55000000005</v>
      </c>
      <c r="F27" s="51">
        <v>421916.85</v>
      </c>
      <c r="G27" s="51">
        <v>538055.11</v>
      </c>
      <c r="H27" s="48">
        <v>629490</v>
      </c>
      <c r="I27" s="48"/>
      <c r="J27" s="48"/>
      <c r="K27" s="48"/>
      <c r="L27" s="48"/>
      <c r="M27" s="48"/>
      <c r="N27" s="47">
        <f t="shared" si="0"/>
        <v>3824861.74</v>
      </c>
    </row>
    <row r="28" spans="1:14" x14ac:dyDescent="0.2">
      <c r="A28" s="43" t="s">
        <v>41</v>
      </c>
      <c r="B28" s="47">
        <v>21344213.960000001</v>
      </c>
      <c r="C28" s="47">
        <v>24670168.07</v>
      </c>
      <c r="D28" s="48">
        <v>24266897.199999999</v>
      </c>
      <c r="E28" s="51">
        <v>23655141.289999999</v>
      </c>
      <c r="F28" s="51">
        <v>29517540.359999999</v>
      </c>
      <c r="G28" s="51">
        <v>23883376.420000002</v>
      </c>
      <c r="H28" s="48">
        <v>21702222.600000001</v>
      </c>
      <c r="I28" s="48"/>
      <c r="J28" s="48"/>
      <c r="K28" s="48"/>
      <c r="L28" s="48"/>
      <c r="M28" s="48"/>
      <c r="N28" s="47">
        <f t="shared" si="0"/>
        <v>169039559.90000001</v>
      </c>
    </row>
    <row r="29" spans="1:14" x14ac:dyDescent="0.2">
      <c r="A29" s="43" t="s">
        <v>42</v>
      </c>
      <c r="B29" s="47">
        <v>667265.54</v>
      </c>
      <c r="C29" s="47">
        <v>2051804.61</v>
      </c>
      <c r="D29" s="48">
        <v>641910.36</v>
      </c>
      <c r="E29" s="51">
        <v>861086.33</v>
      </c>
      <c r="F29" s="51">
        <v>707326.5</v>
      </c>
      <c r="G29" s="51">
        <v>955248.84</v>
      </c>
      <c r="H29" s="48">
        <v>513509</v>
      </c>
      <c r="I29" s="52"/>
      <c r="J29" s="48"/>
      <c r="K29" s="48"/>
      <c r="L29" s="48"/>
      <c r="M29" s="48"/>
      <c r="N29" s="47">
        <f t="shared" si="0"/>
        <v>6398151.1799999997</v>
      </c>
    </row>
    <row r="30" spans="1:14" x14ac:dyDescent="0.2">
      <c r="A30" s="43" t="s">
        <v>87</v>
      </c>
      <c r="B30" s="47">
        <v>9006.67</v>
      </c>
      <c r="C30" s="47">
        <v>12488.44</v>
      </c>
      <c r="D30" s="48">
        <v>82131</v>
      </c>
      <c r="E30" s="51">
        <v>147368.1</v>
      </c>
      <c r="F30" s="51">
        <v>60957.39</v>
      </c>
      <c r="G30" s="51">
        <v>149227.46</v>
      </c>
      <c r="H30" s="48">
        <v>71138.87</v>
      </c>
      <c r="I30" s="52"/>
      <c r="J30" s="48"/>
      <c r="K30" s="48"/>
      <c r="L30" s="48"/>
      <c r="M30" s="48"/>
      <c r="N30" s="47">
        <f t="shared" si="0"/>
        <v>532317.93000000005</v>
      </c>
    </row>
    <row r="31" spans="1:14" x14ac:dyDescent="0.2">
      <c r="B31" s="46"/>
      <c r="C31" s="46"/>
      <c r="D31" s="53"/>
      <c r="E31" s="46"/>
      <c r="F31" s="53"/>
      <c r="G31" s="53"/>
      <c r="H31" s="53"/>
      <c r="I31" s="53"/>
      <c r="J31" s="53"/>
      <c r="K31" s="53"/>
      <c r="L31" s="53"/>
      <c r="M31" s="53"/>
      <c r="N31" s="54"/>
    </row>
    <row r="32" spans="1:14" ht="15" thickBot="1" x14ac:dyDescent="0.25">
      <c r="A32" s="55" t="s">
        <v>15</v>
      </c>
      <c r="B32" s="56">
        <f t="shared" ref="B32:G32" si="1">SUM(B11:B30)</f>
        <v>142268048.54999998</v>
      </c>
      <c r="C32" s="56">
        <f t="shared" si="1"/>
        <v>169191476.05999997</v>
      </c>
      <c r="D32" s="56">
        <f t="shared" si="1"/>
        <v>153639267.11000001</v>
      </c>
      <c r="E32" s="56">
        <f t="shared" si="1"/>
        <v>156400430.94</v>
      </c>
      <c r="F32" s="56">
        <f t="shared" si="1"/>
        <v>148889108.42999995</v>
      </c>
      <c r="G32" s="56">
        <f t="shared" si="1"/>
        <v>190991061.81999999</v>
      </c>
      <c r="H32" s="56">
        <f t="shared" ref="H32:L32" si="2">SUM(H11:H30)</f>
        <v>145409997.75999999</v>
      </c>
      <c r="I32" s="56">
        <f t="shared" si="2"/>
        <v>0</v>
      </c>
      <c r="J32" s="56">
        <f t="shared" si="2"/>
        <v>0</v>
      </c>
      <c r="K32" s="56">
        <f t="shared" si="2"/>
        <v>0</v>
      </c>
      <c r="L32" s="56">
        <f t="shared" si="2"/>
        <v>0</v>
      </c>
      <c r="M32" s="56">
        <f>SUM(M11:M30)</f>
        <v>0</v>
      </c>
      <c r="N32" s="57">
        <f>SUM(N11:N30)</f>
        <v>1106789390.6700003</v>
      </c>
    </row>
    <row r="33" spans="1:13" ht="15" thickTop="1" x14ac:dyDescent="0.2">
      <c r="K33" s="58"/>
    </row>
    <row r="34" spans="1:13" x14ac:dyDescent="0.2">
      <c r="A34" s="59" t="s">
        <v>66</v>
      </c>
    </row>
    <row r="36" spans="1:13" x14ac:dyDescent="0.2">
      <c r="A36" s="60"/>
    </row>
    <row r="37" spans="1:13" x14ac:dyDescent="0.2">
      <c r="H37" s="61"/>
      <c r="M37" s="62"/>
    </row>
    <row r="39" spans="1:13" x14ac:dyDescent="0.2">
      <c r="H39" s="51"/>
    </row>
    <row r="40" spans="1:13" x14ac:dyDescent="0.2">
      <c r="H40" s="62"/>
    </row>
    <row r="41" spans="1:13" x14ac:dyDescent="0.2">
      <c r="H41" s="47"/>
    </row>
    <row r="42" spans="1:13" ht="12" customHeight="1" x14ac:dyDescent="0.2"/>
  </sheetData>
  <phoneticPr fontId="17" type="noConversion"/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zoomScaleNormal="100" workbookViewId="0"/>
  </sheetViews>
  <sheetFormatPr defaultColWidth="15.7109375" defaultRowHeight="14.25" x14ac:dyDescent="0.2"/>
  <cols>
    <col min="1" max="1" width="19.7109375" style="39" customWidth="1"/>
    <col min="2" max="3" width="18.140625" style="39" bestFit="1" customWidth="1"/>
    <col min="4" max="8" width="16.85546875" style="39" bestFit="1" customWidth="1"/>
    <col min="9" max="13" width="15.7109375" style="39" customWidth="1"/>
    <col min="14" max="14" width="19.85546875" style="39" bestFit="1" customWidth="1"/>
    <col min="15" max="256" width="15.7109375" style="39"/>
    <col min="257" max="257" width="20.7109375" style="39" customWidth="1"/>
    <col min="258" max="269" width="15.7109375" style="39" customWidth="1"/>
    <col min="270" max="270" width="17.7109375" style="39" bestFit="1" customWidth="1"/>
    <col min="271" max="512" width="15.7109375" style="39"/>
    <col min="513" max="513" width="20.7109375" style="39" customWidth="1"/>
    <col min="514" max="525" width="15.7109375" style="39" customWidth="1"/>
    <col min="526" max="526" width="17.7109375" style="39" bestFit="1" customWidth="1"/>
    <col min="527" max="768" width="15.7109375" style="39"/>
    <col min="769" max="769" width="20.7109375" style="39" customWidth="1"/>
    <col min="770" max="781" width="15.7109375" style="39" customWidth="1"/>
    <col min="782" max="782" width="17.7109375" style="39" bestFit="1" customWidth="1"/>
    <col min="783" max="1024" width="15.7109375" style="39"/>
    <col min="1025" max="1025" width="20.7109375" style="39" customWidth="1"/>
    <col min="1026" max="1037" width="15.7109375" style="39" customWidth="1"/>
    <col min="1038" max="1038" width="17.7109375" style="39" bestFit="1" customWidth="1"/>
    <col min="1039" max="1280" width="15.7109375" style="39"/>
    <col min="1281" max="1281" width="20.7109375" style="39" customWidth="1"/>
    <col min="1282" max="1293" width="15.7109375" style="39" customWidth="1"/>
    <col min="1294" max="1294" width="17.7109375" style="39" bestFit="1" customWidth="1"/>
    <col min="1295" max="1536" width="15.7109375" style="39"/>
    <col min="1537" max="1537" width="20.7109375" style="39" customWidth="1"/>
    <col min="1538" max="1549" width="15.7109375" style="39" customWidth="1"/>
    <col min="1550" max="1550" width="17.7109375" style="39" bestFit="1" customWidth="1"/>
    <col min="1551" max="1792" width="15.7109375" style="39"/>
    <col min="1793" max="1793" width="20.7109375" style="39" customWidth="1"/>
    <col min="1794" max="1805" width="15.7109375" style="39" customWidth="1"/>
    <col min="1806" max="1806" width="17.7109375" style="39" bestFit="1" customWidth="1"/>
    <col min="1807" max="2048" width="15.7109375" style="39"/>
    <col min="2049" max="2049" width="20.7109375" style="39" customWidth="1"/>
    <col min="2050" max="2061" width="15.7109375" style="39" customWidth="1"/>
    <col min="2062" max="2062" width="17.7109375" style="39" bestFit="1" customWidth="1"/>
    <col min="2063" max="2304" width="15.7109375" style="39"/>
    <col min="2305" max="2305" width="20.7109375" style="39" customWidth="1"/>
    <col min="2306" max="2317" width="15.7109375" style="39" customWidth="1"/>
    <col min="2318" max="2318" width="17.7109375" style="39" bestFit="1" customWidth="1"/>
    <col min="2319" max="2560" width="15.7109375" style="39"/>
    <col min="2561" max="2561" width="20.7109375" style="39" customWidth="1"/>
    <col min="2562" max="2573" width="15.7109375" style="39" customWidth="1"/>
    <col min="2574" max="2574" width="17.7109375" style="39" bestFit="1" customWidth="1"/>
    <col min="2575" max="2816" width="15.7109375" style="39"/>
    <col min="2817" max="2817" width="20.7109375" style="39" customWidth="1"/>
    <col min="2818" max="2829" width="15.7109375" style="39" customWidth="1"/>
    <col min="2830" max="2830" width="17.7109375" style="39" bestFit="1" customWidth="1"/>
    <col min="2831" max="3072" width="15.7109375" style="39"/>
    <col min="3073" max="3073" width="20.7109375" style="39" customWidth="1"/>
    <col min="3074" max="3085" width="15.7109375" style="39" customWidth="1"/>
    <col min="3086" max="3086" width="17.7109375" style="39" bestFit="1" customWidth="1"/>
    <col min="3087" max="3328" width="15.7109375" style="39"/>
    <col min="3329" max="3329" width="20.7109375" style="39" customWidth="1"/>
    <col min="3330" max="3341" width="15.7109375" style="39" customWidth="1"/>
    <col min="3342" max="3342" width="17.7109375" style="39" bestFit="1" customWidth="1"/>
    <col min="3343" max="3584" width="15.7109375" style="39"/>
    <col min="3585" max="3585" width="20.7109375" style="39" customWidth="1"/>
    <col min="3586" max="3597" width="15.7109375" style="39" customWidth="1"/>
    <col min="3598" max="3598" width="17.7109375" style="39" bestFit="1" customWidth="1"/>
    <col min="3599" max="3840" width="15.7109375" style="39"/>
    <col min="3841" max="3841" width="20.7109375" style="39" customWidth="1"/>
    <col min="3842" max="3853" width="15.7109375" style="39" customWidth="1"/>
    <col min="3854" max="3854" width="17.7109375" style="39" bestFit="1" customWidth="1"/>
    <col min="3855" max="4096" width="15.7109375" style="39"/>
    <col min="4097" max="4097" width="20.7109375" style="39" customWidth="1"/>
    <col min="4098" max="4109" width="15.7109375" style="39" customWidth="1"/>
    <col min="4110" max="4110" width="17.7109375" style="39" bestFit="1" customWidth="1"/>
    <col min="4111" max="4352" width="15.7109375" style="39"/>
    <col min="4353" max="4353" width="20.7109375" style="39" customWidth="1"/>
    <col min="4354" max="4365" width="15.7109375" style="39" customWidth="1"/>
    <col min="4366" max="4366" width="17.7109375" style="39" bestFit="1" customWidth="1"/>
    <col min="4367" max="4608" width="15.7109375" style="39"/>
    <col min="4609" max="4609" width="20.7109375" style="39" customWidth="1"/>
    <col min="4610" max="4621" width="15.7109375" style="39" customWidth="1"/>
    <col min="4622" max="4622" width="17.7109375" style="39" bestFit="1" customWidth="1"/>
    <col min="4623" max="4864" width="15.7109375" style="39"/>
    <col min="4865" max="4865" width="20.7109375" style="39" customWidth="1"/>
    <col min="4866" max="4877" width="15.7109375" style="39" customWidth="1"/>
    <col min="4878" max="4878" width="17.7109375" style="39" bestFit="1" customWidth="1"/>
    <col min="4879" max="5120" width="15.7109375" style="39"/>
    <col min="5121" max="5121" width="20.7109375" style="39" customWidth="1"/>
    <col min="5122" max="5133" width="15.7109375" style="39" customWidth="1"/>
    <col min="5134" max="5134" width="17.7109375" style="39" bestFit="1" customWidth="1"/>
    <col min="5135" max="5376" width="15.7109375" style="39"/>
    <col min="5377" max="5377" width="20.7109375" style="39" customWidth="1"/>
    <col min="5378" max="5389" width="15.7109375" style="39" customWidth="1"/>
    <col min="5390" max="5390" width="17.7109375" style="39" bestFit="1" customWidth="1"/>
    <col min="5391" max="5632" width="15.7109375" style="39"/>
    <col min="5633" max="5633" width="20.7109375" style="39" customWidth="1"/>
    <col min="5634" max="5645" width="15.7109375" style="39" customWidth="1"/>
    <col min="5646" max="5646" width="17.7109375" style="39" bestFit="1" customWidth="1"/>
    <col min="5647" max="5888" width="15.7109375" style="39"/>
    <col min="5889" max="5889" width="20.7109375" style="39" customWidth="1"/>
    <col min="5890" max="5901" width="15.7109375" style="39" customWidth="1"/>
    <col min="5902" max="5902" width="17.7109375" style="39" bestFit="1" customWidth="1"/>
    <col min="5903" max="6144" width="15.7109375" style="39"/>
    <col min="6145" max="6145" width="20.7109375" style="39" customWidth="1"/>
    <col min="6146" max="6157" width="15.7109375" style="39" customWidth="1"/>
    <col min="6158" max="6158" width="17.7109375" style="39" bestFit="1" customWidth="1"/>
    <col min="6159" max="6400" width="15.7109375" style="39"/>
    <col min="6401" max="6401" width="20.7109375" style="39" customWidth="1"/>
    <col min="6402" max="6413" width="15.7109375" style="39" customWidth="1"/>
    <col min="6414" max="6414" width="17.7109375" style="39" bestFit="1" customWidth="1"/>
    <col min="6415" max="6656" width="15.7109375" style="39"/>
    <col min="6657" max="6657" width="20.7109375" style="39" customWidth="1"/>
    <col min="6658" max="6669" width="15.7109375" style="39" customWidth="1"/>
    <col min="6670" max="6670" width="17.7109375" style="39" bestFit="1" customWidth="1"/>
    <col min="6671" max="6912" width="15.7109375" style="39"/>
    <col min="6913" max="6913" width="20.7109375" style="39" customWidth="1"/>
    <col min="6914" max="6925" width="15.7109375" style="39" customWidth="1"/>
    <col min="6926" max="6926" width="17.7109375" style="39" bestFit="1" customWidth="1"/>
    <col min="6927" max="7168" width="15.7109375" style="39"/>
    <col min="7169" max="7169" width="20.7109375" style="39" customWidth="1"/>
    <col min="7170" max="7181" width="15.7109375" style="39" customWidth="1"/>
    <col min="7182" max="7182" width="17.7109375" style="39" bestFit="1" customWidth="1"/>
    <col min="7183" max="7424" width="15.7109375" style="39"/>
    <col min="7425" max="7425" width="20.7109375" style="39" customWidth="1"/>
    <col min="7426" max="7437" width="15.7109375" style="39" customWidth="1"/>
    <col min="7438" max="7438" width="17.7109375" style="39" bestFit="1" customWidth="1"/>
    <col min="7439" max="7680" width="15.7109375" style="39"/>
    <col min="7681" max="7681" width="20.7109375" style="39" customWidth="1"/>
    <col min="7682" max="7693" width="15.7109375" style="39" customWidth="1"/>
    <col min="7694" max="7694" width="17.7109375" style="39" bestFit="1" customWidth="1"/>
    <col min="7695" max="7936" width="15.7109375" style="39"/>
    <col min="7937" max="7937" width="20.7109375" style="39" customWidth="1"/>
    <col min="7938" max="7949" width="15.7109375" style="39" customWidth="1"/>
    <col min="7950" max="7950" width="17.7109375" style="39" bestFit="1" customWidth="1"/>
    <col min="7951" max="8192" width="15.7109375" style="39"/>
    <col min="8193" max="8193" width="20.7109375" style="39" customWidth="1"/>
    <col min="8194" max="8205" width="15.7109375" style="39" customWidth="1"/>
    <col min="8206" max="8206" width="17.7109375" style="39" bestFit="1" customWidth="1"/>
    <col min="8207" max="8448" width="15.7109375" style="39"/>
    <col min="8449" max="8449" width="20.7109375" style="39" customWidth="1"/>
    <col min="8450" max="8461" width="15.7109375" style="39" customWidth="1"/>
    <col min="8462" max="8462" width="17.7109375" style="39" bestFit="1" customWidth="1"/>
    <col min="8463" max="8704" width="15.7109375" style="39"/>
    <col min="8705" max="8705" width="20.7109375" style="39" customWidth="1"/>
    <col min="8706" max="8717" width="15.7109375" style="39" customWidth="1"/>
    <col min="8718" max="8718" width="17.7109375" style="39" bestFit="1" customWidth="1"/>
    <col min="8719" max="8960" width="15.7109375" style="39"/>
    <col min="8961" max="8961" width="20.7109375" style="39" customWidth="1"/>
    <col min="8962" max="8973" width="15.7109375" style="39" customWidth="1"/>
    <col min="8974" max="8974" width="17.7109375" style="39" bestFit="1" customWidth="1"/>
    <col min="8975" max="9216" width="15.7109375" style="39"/>
    <col min="9217" max="9217" width="20.7109375" style="39" customWidth="1"/>
    <col min="9218" max="9229" width="15.7109375" style="39" customWidth="1"/>
    <col min="9230" max="9230" width="17.7109375" style="39" bestFit="1" customWidth="1"/>
    <col min="9231" max="9472" width="15.7109375" style="39"/>
    <col min="9473" max="9473" width="20.7109375" style="39" customWidth="1"/>
    <col min="9474" max="9485" width="15.7109375" style="39" customWidth="1"/>
    <col min="9486" max="9486" width="17.7109375" style="39" bestFit="1" customWidth="1"/>
    <col min="9487" max="9728" width="15.7109375" style="39"/>
    <col min="9729" max="9729" width="20.7109375" style="39" customWidth="1"/>
    <col min="9730" max="9741" width="15.7109375" style="39" customWidth="1"/>
    <col min="9742" max="9742" width="17.7109375" style="39" bestFit="1" customWidth="1"/>
    <col min="9743" max="9984" width="15.7109375" style="39"/>
    <col min="9985" max="9985" width="20.7109375" style="39" customWidth="1"/>
    <col min="9986" max="9997" width="15.7109375" style="39" customWidth="1"/>
    <col min="9998" max="9998" width="17.7109375" style="39" bestFit="1" customWidth="1"/>
    <col min="9999" max="10240" width="15.7109375" style="39"/>
    <col min="10241" max="10241" width="20.7109375" style="39" customWidth="1"/>
    <col min="10242" max="10253" width="15.7109375" style="39" customWidth="1"/>
    <col min="10254" max="10254" width="17.7109375" style="39" bestFit="1" customWidth="1"/>
    <col min="10255" max="10496" width="15.7109375" style="39"/>
    <col min="10497" max="10497" width="20.7109375" style="39" customWidth="1"/>
    <col min="10498" max="10509" width="15.7109375" style="39" customWidth="1"/>
    <col min="10510" max="10510" width="17.7109375" style="39" bestFit="1" customWidth="1"/>
    <col min="10511" max="10752" width="15.7109375" style="39"/>
    <col min="10753" max="10753" width="20.7109375" style="39" customWidth="1"/>
    <col min="10754" max="10765" width="15.7109375" style="39" customWidth="1"/>
    <col min="10766" max="10766" width="17.7109375" style="39" bestFit="1" customWidth="1"/>
    <col min="10767" max="11008" width="15.7109375" style="39"/>
    <col min="11009" max="11009" width="20.7109375" style="39" customWidth="1"/>
    <col min="11010" max="11021" width="15.7109375" style="39" customWidth="1"/>
    <col min="11022" max="11022" width="17.7109375" style="39" bestFit="1" customWidth="1"/>
    <col min="11023" max="11264" width="15.7109375" style="39"/>
    <col min="11265" max="11265" width="20.7109375" style="39" customWidth="1"/>
    <col min="11266" max="11277" width="15.7109375" style="39" customWidth="1"/>
    <col min="11278" max="11278" width="17.7109375" style="39" bestFit="1" customWidth="1"/>
    <col min="11279" max="11520" width="15.7109375" style="39"/>
    <col min="11521" max="11521" width="20.7109375" style="39" customWidth="1"/>
    <col min="11522" max="11533" width="15.7109375" style="39" customWidth="1"/>
    <col min="11534" max="11534" width="17.7109375" style="39" bestFit="1" customWidth="1"/>
    <col min="11535" max="11776" width="15.7109375" style="39"/>
    <col min="11777" max="11777" width="20.7109375" style="39" customWidth="1"/>
    <col min="11778" max="11789" width="15.7109375" style="39" customWidth="1"/>
    <col min="11790" max="11790" width="17.7109375" style="39" bestFit="1" customWidth="1"/>
    <col min="11791" max="12032" width="15.7109375" style="39"/>
    <col min="12033" max="12033" width="20.7109375" style="39" customWidth="1"/>
    <col min="12034" max="12045" width="15.7109375" style="39" customWidth="1"/>
    <col min="12046" max="12046" width="17.7109375" style="39" bestFit="1" customWidth="1"/>
    <col min="12047" max="12288" width="15.7109375" style="39"/>
    <col min="12289" max="12289" width="20.7109375" style="39" customWidth="1"/>
    <col min="12290" max="12301" width="15.7109375" style="39" customWidth="1"/>
    <col min="12302" max="12302" width="17.7109375" style="39" bestFit="1" customWidth="1"/>
    <col min="12303" max="12544" width="15.7109375" style="39"/>
    <col min="12545" max="12545" width="20.7109375" style="39" customWidth="1"/>
    <col min="12546" max="12557" width="15.7109375" style="39" customWidth="1"/>
    <col min="12558" max="12558" width="17.7109375" style="39" bestFit="1" customWidth="1"/>
    <col min="12559" max="12800" width="15.7109375" style="39"/>
    <col min="12801" max="12801" width="20.7109375" style="39" customWidth="1"/>
    <col min="12802" max="12813" width="15.7109375" style="39" customWidth="1"/>
    <col min="12814" max="12814" width="17.7109375" style="39" bestFit="1" customWidth="1"/>
    <col min="12815" max="13056" width="15.7109375" style="39"/>
    <col min="13057" max="13057" width="20.7109375" style="39" customWidth="1"/>
    <col min="13058" max="13069" width="15.7109375" style="39" customWidth="1"/>
    <col min="13070" max="13070" width="17.7109375" style="39" bestFit="1" customWidth="1"/>
    <col min="13071" max="13312" width="15.7109375" style="39"/>
    <col min="13313" max="13313" width="20.7109375" style="39" customWidth="1"/>
    <col min="13314" max="13325" width="15.7109375" style="39" customWidth="1"/>
    <col min="13326" max="13326" width="17.7109375" style="39" bestFit="1" customWidth="1"/>
    <col min="13327" max="13568" width="15.7109375" style="39"/>
    <col min="13569" max="13569" width="20.7109375" style="39" customWidth="1"/>
    <col min="13570" max="13581" width="15.7109375" style="39" customWidth="1"/>
    <col min="13582" max="13582" width="17.7109375" style="39" bestFit="1" customWidth="1"/>
    <col min="13583" max="13824" width="15.7109375" style="39"/>
    <col min="13825" max="13825" width="20.7109375" style="39" customWidth="1"/>
    <col min="13826" max="13837" width="15.7109375" style="39" customWidth="1"/>
    <col min="13838" max="13838" width="17.7109375" style="39" bestFit="1" customWidth="1"/>
    <col min="13839" max="14080" width="15.7109375" style="39"/>
    <col min="14081" max="14081" width="20.7109375" style="39" customWidth="1"/>
    <col min="14082" max="14093" width="15.7109375" style="39" customWidth="1"/>
    <col min="14094" max="14094" width="17.7109375" style="39" bestFit="1" customWidth="1"/>
    <col min="14095" max="14336" width="15.7109375" style="39"/>
    <col min="14337" max="14337" width="20.7109375" style="39" customWidth="1"/>
    <col min="14338" max="14349" width="15.7109375" style="39" customWidth="1"/>
    <col min="14350" max="14350" width="17.7109375" style="39" bestFit="1" customWidth="1"/>
    <col min="14351" max="14592" width="15.7109375" style="39"/>
    <col min="14593" max="14593" width="20.7109375" style="39" customWidth="1"/>
    <col min="14594" max="14605" width="15.7109375" style="39" customWidth="1"/>
    <col min="14606" max="14606" width="17.7109375" style="39" bestFit="1" customWidth="1"/>
    <col min="14607" max="14848" width="15.7109375" style="39"/>
    <col min="14849" max="14849" width="20.7109375" style="39" customWidth="1"/>
    <col min="14850" max="14861" width="15.7109375" style="39" customWidth="1"/>
    <col min="14862" max="14862" width="17.7109375" style="39" bestFit="1" customWidth="1"/>
    <col min="14863" max="15104" width="15.7109375" style="39"/>
    <col min="15105" max="15105" width="20.7109375" style="39" customWidth="1"/>
    <col min="15106" max="15117" width="15.7109375" style="39" customWidth="1"/>
    <col min="15118" max="15118" width="17.7109375" style="39" bestFit="1" customWidth="1"/>
    <col min="15119" max="15360" width="15.7109375" style="39"/>
    <col min="15361" max="15361" width="20.7109375" style="39" customWidth="1"/>
    <col min="15362" max="15373" width="15.7109375" style="39" customWidth="1"/>
    <col min="15374" max="15374" width="17.7109375" style="39" bestFit="1" customWidth="1"/>
    <col min="15375" max="15616" width="15.7109375" style="39"/>
    <col min="15617" max="15617" width="20.7109375" style="39" customWidth="1"/>
    <col min="15618" max="15629" width="15.7109375" style="39" customWidth="1"/>
    <col min="15630" max="15630" width="17.7109375" style="39" bestFit="1" customWidth="1"/>
    <col min="15631" max="15872" width="15.7109375" style="39"/>
    <col min="15873" max="15873" width="20.7109375" style="39" customWidth="1"/>
    <col min="15874" max="15885" width="15.7109375" style="39" customWidth="1"/>
    <col min="15886" max="15886" width="17.7109375" style="39" bestFit="1" customWidth="1"/>
    <col min="15887" max="16128" width="15.7109375" style="39"/>
    <col min="16129" max="16129" width="20.7109375" style="39" customWidth="1"/>
    <col min="16130" max="16141" width="15.7109375" style="39" customWidth="1"/>
    <col min="16142" max="16142" width="17.7109375" style="39" bestFit="1" customWidth="1"/>
    <col min="16143" max="16384" width="15.7109375" style="39"/>
  </cols>
  <sheetData>
    <row r="1" spans="1:14" ht="15" x14ac:dyDescent="0.25">
      <c r="A1" s="36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" x14ac:dyDescent="0.25">
      <c r="A2" s="36" t="s">
        <v>72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" x14ac:dyDescent="0.25">
      <c r="A3" s="36" t="s">
        <v>43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5" x14ac:dyDescent="0.25">
      <c r="A4" s="36" t="s">
        <v>83</v>
      </c>
      <c r="B4" s="37"/>
      <c r="C4" s="37"/>
      <c r="D4" s="38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2">
      <c r="A5" s="37"/>
      <c r="B5" s="37"/>
      <c r="C5" s="37"/>
      <c r="D5" s="42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5" x14ac:dyDescent="0.25">
      <c r="A6" s="148"/>
      <c r="B6" s="65"/>
      <c r="D6" s="43"/>
    </row>
    <row r="7" spans="1:14" x14ac:dyDescent="0.2">
      <c r="A7" s="64"/>
    </row>
    <row r="9" spans="1:14" x14ac:dyDescent="0.2">
      <c r="A9" s="44" t="s">
        <v>80</v>
      </c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9</v>
      </c>
      <c r="J9" s="45" t="s">
        <v>10</v>
      </c>
      <c r="K9" s="45" t="s">
        <v>11</v>
      </c>
      <c r="L9" s="45" t="s">
        <v>12</v>
      </c>
      <c r="M9" s="45" t="s">
        <v>1</v>
      </c>
      <c r="N9" s="45" t="s">
        <v>15</v>
      </c>
    </row>
    <row r="10" spans="1:14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x14ac:dyDescent="0.2">
      <c r="A11" s="55" t="s">
        <v>84</v>
      </c>
      <c r="B11" s="47">
        <v>149417636.83000001</v>
      </c>
      <c r="C11" s="47">
        <v>177048750.21000001</v>
      </c>
      <c r="D11" s="47">
        <v>155149426.58000001</v>
      </c>
      <c r="E11" s="51">
        <v>171264205.47999999</v>
      </c>
      <c r="F11" s="53">
        <v>151296385.56</v>
      </c>
      <c r="G11" s="53">
        <v>204078561.30000001</v>
      </c>
      <c r="H11" s="53">
        <v>154758315.80000001</v>
      </c>
      <c r="I11" s="53"/>
      <c r="J11" s="53"/>
      <c r="K11" s="53"/>
      <c r="L11" s="149"/>
      <c r="M11" s="53"/>
      <c r="N11" s="47">
        <f>SUM(B11:M11)</f>
        <v>1163013281.76</v>
      </c>
    </row>
    <row r="12" spans="1:14" x14ac:dyDescent="0.2">
      <c r="A12" s="55" t="s">
        <v>70</v>
      </c>
      <c r="B12" s="47">
        <v>27577519.640000001</v>
      </c>
      <c r="C12" s="47">
        <v>31830797.350000001</v>
      </c>
      <c r="D12" s="103">
        <v>31311692.210000001</v>
      </c>
      <c r="E12" s="47">
        <v>30523881.899999999</v>
      </c>
      <c r="F12" s="47">
        <v>38100104.359999999</v>
      </c>
      <c r="G12" s="47">
        <v>30804632.149999999</v>
      </c>
      <c r="H12" s="53">
        <v>28002833.09</v>
      </c>
      <c r="I12" s="53"/>
      <c r="J12" s="53"/>
      <c r="K12" s="53"/>
      <c r="L12" s="149"/>
      <c r="M12" s="53"/>
      <c r="N12" s="47">
        <f>SUM(B12:M12)</f>
        <v>218151460.69999999</v>
      </c>
    </row>
    <row r="13" spans="1:14" x14ac:dyDescent="0.2">
      <c r="B13" s="46"/>
      <c r="C13" s="46"/>
      <c r="D13" s="150"/>
      <c r="E13" s="46"/>
      <c r="F13" s="53"/>
      <c r="G13" s="53"/>
      <c r="H13" s="53"/>
      <c r="I13" s="53"/>
      <c r="J13" s="53"/>
      <c r="K13" s="53"/>
      <c r="L13" s="53"/>
      <c r="M13" s="53"/>
      <c r="N13" s="46"/>
    </row>
    <row r="14" spans="1:14" ht="15" thickBot="1" x14ac:dyDescent="0.25">
      <c r="A14" s="105" t="s">
        <v>81</v>
      </c>
      <c r="B14" s="151">
        <f t="shared" ref="B14:N14" si="0">SUM(B11:B12)</f>
        <v>176995156.47000003</v>
      </c>
      <c r="C14" s="151">
        <f t="shared" si="0"/>
        <v>208879547.56</v>
      </c>
      <c r="D14" s="151">
        <f t="shared" si="0"/>
        <v>186461118.79000002</v>
      </c>
      <c r="E14" s="151">
        <f t="shared" si="0"/>
        <v>201788087.38</v>
      </c>
      <c r="F14" s="152">
        <f t="shared" si="0"/>
        <v>189396489.92000002</v>
      </c>
      <c r="G14" s="152">
        <f t="shared" si="0"/>
        <v>234883193.45000002</v>
      </c>
      <c r="H14" s="152">
        <f t="shared" si="0"/>
        <v>182761148.89000002</v>
      </c>
      <c r="I14" s="152">
        <f t="shared" si="0"/>
        <v>0</v>
      </c>
      <c r="J14" s="152">
        <f t="shared" si="0"/>
        <v>0</v>
      </c>
      <c r="K14" s="152">
        <f t="shared" si="0"/>
        <v>0</v>
      </c>
      <c r="L14" s="152">
        <f t="shared" si="0"/>
        <v>0</v>
      </c>
      <c r="M14" s="152">
        <f t="shared" si="0"/>
        <v>0</v>
      </c>
      <c r="N14" s="153">
        <f t="shared" si="0"/>
        <v>1381164742.46</v>
      </c>
    </row>
    <row r="15" spans="1:14" ht="15" thickTop="1" x14ac:dyDescent="0.2">
      <c r="M15" s="154"/>
    </row>
    <row r="16" spans="1:14" x14ac:dyDescent="0.2">
      <c r="A16" s="39" t="s">
        <v>87</v>
      </c>
      <c r="B16" s="51">
        <v>11827.93</v>
      </c>
      <c r="C16" s="51">
        <v>16400.18</v>
      </c>
      <c r="D16" s="51">
        <v>107857.01</v>
      </c>
      <c r="E16" s="51">
        <v>193528.43</v>
      </c>
      <c r="F16" s="39">
        <v>80051.149999999994</v>
      </c>
      <c r="G16" s="39">
        <v>195970.24</v>
      </c>
      <c r="H16" s="39">
        <v>93421.89</v>
      </c>
      <c r="M16" s="154"/>
    </row>
    <row r="17" spans="1:14" x14ac:dyDescent="0.2">
      <c r="A17" s="55" t="s">
        <v>42</v>
      </c>
      <c r="B17" s="47">
        <v>591548.42000000004</v>
      </c>
      <c r="C17" s="47">
        <v>1786129.41</v>
      </c>
      <c r="D17" s="103">
        <v>534319.15</v>
      </c>
      <c r="E17" s="53">
        <v>551664.19999999995</v>
      </c>
      <c r="F17" s="51">
        <v>601716.71</v>
      </c>
      <c r="G17" s="51">
        <v>799392.7</v>
      </c>
      <c r="H17" s="53">
        <v>317160.51</v>
      </c>
      <c r="I17" s="53"/>
      <c r="J17" s="53"/>
      <c r="K17" s="53"/>
      <c r="L17" s="149"/>
      <c r="M17" s="53"/>
      <c r="N17" s="47"/>
    </row>
    <row r="18" spans="1:14" x14ac:dyDescent="0.2">
      <c r="A18" s="55" t="s">
        <v>44</v>
      </c>
      <c r="B18" s="47">
        <v>1339606.8899999999</v>
      </c>
      <c r="C18" s="47">
        <v>1584618.54</v>
      </c>
      <c r="D18" s="103">
        <v>1411588.18</v>
      </c>
      <c r="E18" s="51">
        <v>1528138.42</v>
      </c>
      <c r="F18" s="53">
        <v>1433794.6</v>
      </c>
      <c r="G18" s="53">
        <v>1779098.43</v>
      </c>
      <c r="H18" s="53">
        <v>1382782.97</v>
      </c>
      <c r="I18" s="53"/>
      <c r="J18" s="53"/>
      <c r="K18" s="53"/>
      <c r="L18" s="149"/>
      <c r="M18" s="53"/>
      <c r="N18" s="47"/>
    </row>
    <row r="19" spans="1:14" x14ac:dyDescent="0.2">
      <c r="A19" s="43"/>
      <c r="B19" s="47"/>
      <c r="C19" s="47"/>
      <c r="D19" s="103"/>
      <c r="E19" s="47"/>
      <c r="F19" s="47"/>
      <c r="G19" s="47"/>
      <c r="H19" s="53"/>
      <c r="I19" s="47"/>
      <c r="J19" s="47"/>
      <c r="K19" s="47"/>
      <c r="L19" s="47"/>
      <c r="M19" s="53"/>
    </row>
    <row r="20" spans="1:14" ht="15" x14ac:dyDescent="0.25">
      <c r="K20" s="155"/>
      <c r="M20" s="155" t="s">
        <v>79</v>
      </c>
      <c r="N20" s="62">
        <f>SUM(N14:N18)</f>
        <v>1381164742.46</v>
      </c>
    </row>
    <row r="21" spans="1:14" x14ac:dyDescent="0.2">
      <c r="A21" s="166" t="s">
        <v>78</v>
      </c>
      <c r="B21" s="166"/>
      <c r="C21" s="166"/>
      <c r="D21" s="166"/>
      <c r="E21" s="166"/>
      <c r="F21" s="166"/>
      <c r="K21" s="62"/>
    </row>
    <row r="22" spans="1:14" x14ac:dyDescent="0.2">
      <c r="N22" s="62"/>
    </row>
    <row r="23" spans="1:14" x14ac:dyDescent="0.2">
      <c r="N23" s="62"/>
    </row>
    <row r="29" spans="1:14" x14ac:dyDescent="0.2">
      <c r="A29" s="166"/>
      <c r="B29" s="166"/>
      <c r="C29" s="166"/>
      <c r="D29" s="166"/>
      <c r="E29" s="166"/>
      <c r="F29" s="166"/>
    </row>
  </sheetData>
  <mergeCells count="2">
    <mergeCell ref="A29:F29"/>
    <mergeCell ref="A21:F21"/>
  </mergeCells>
  <pageMargins left="0.7" right="0.7" top="0.75" bottom="0.75" header="0.3" footer="0.3"/>
  <pageSetup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3D71-185A-4791-A878-4ADC203F2CAC}">
  <dimension ref="A1:N41"/>
  <sheetViews>
    <sheetView topLeftCell="A3" workbookViewId="0">
      <selection activeCell="E39" sqref="E39"/>
    </sheetView>
  </sheetViews>
  <sheetFormatPr defaultRowHeight="12.75" x14ac:dyDescent="0.2"/>
  <cols>
    <col min="1" max="1" width="20.7109375" style="6" customWidth="1"/>
    <col min="2" max="13" width="15.7109375" style="6" customWidth="1"/>
    <col min="14" max="14" width="17.7109375" style="6" bestFit="1" customWidth="1"/>
    <col min="15" max="256" width="9.140625" style="6"/>
    <col min="257" max="257" width="20.7109375" style="6" customWidth="1"/>
    <col min="258" max="269" width="15.7109375" style="6" customWidth="1"/>
    <col min="270" max="270" width="17.7109375" style="6" bestFit="1" customWidth="1"/>
    <col min="271" max="512" width="9.140625" style="6"/>
    <col min="513" max="513" width="20.7109375" style="6" customWidth="1"/>
    <col min="514" max="525" width="15.7109375" style="6" customWidth="1"/>
    <col min="526" max="526" width="17.7109375" style="6" bestFit="1" customWidth="1"/>
    <col min="527" max="768" width="9.140625" style="6"/>
    <col min="769" max="769" width="20.7109375" style="6" customWidth="1"/>
    <col min="770" max="781" width="15.7109375" style="6" customWidth="1"/>
    <col min="782" max="782" width="17.7109375" style="6" bestFit="1" customWidth="1"/>
    <col min="783" max="1024" width="9.140625" style="6"/>
    <col min="1025" max="1025" width="20.7109375" style="6" customWidth="1"/>
    <col min="1026" max="1037" width="15.7109375" style="6" customWidth="1"/>
    <col min="1038" max="1038" width="17.7109375" style="6" bestFit="1" customWidth="1"/>
    <col min="1039" max="1280" width="9.140625" style="6"/>
    <col min="1281" max="1281" width="20.7109375" style="6" customWidth="1"/>
    <col min="1282" max="1293" width="15.7109375" style="6" customWidth="1"/>
    <col min="1294" max="1294" width="17.7109375" style="6" bestFit="1" customWidth="1"/>
    <col min="1295" max="1536" width="9.140625" style="6"/>
    <col min="1537" max="1537" width="20.7109375" style="6" customWidth="1"/>
    <col min="1538" max="1549" width="15.7109375" style="6" customWidth="1"/>
    <col min="1550" max="1550" width="17.7109375" style="6" bestFit="1" customWidth="1"/>
    <col min="1551" max="1792" width="9.140625" style="6"/>
    <col min="1793" max="1793" width="20.7109375" style="6" customWidth="1"/>
    <col min="1794" max="1805" width="15.7109375" style="6" customWidth="1"/>
    <col min="1806" max="1806" width="17.7109375" style="6" bestFit="1" customWidth="1"/>
    <col min="1807" max="2048" width="9.140625" style="6"/>
    <col min="2049" max="2049" width="20.7109375" style="6" customWidth="1"/>
    <col min="2050" max="2061" width="15.7109375" style="6" customWidth="1"/>
    <col min="2062" max="2062" width="17.7109375" style="6" bestFit="1" customWidth="1"/>
    <col min="2063" max="2304" width="9.140625" style="6"/>
    <col min="2305" max="2305" width="20.7109375" style="6" customWidth="1"/>
    <col min="2306" max="2317" width="15.7109375" style="6" customWidth="1"/>
    <col min="2318" max="2318" width="17.7109375" style="6" bestFit="1" customWidth="1"/>
    <col min="2319" max="2560" width="9.140625" style="6"/>
    <col min="2561" max="2561" width="20.7109375" style="6" customWidth="1"/>
    <col min="2562" max="2573" width="15.7109375" style="6" customWidth="1"/>
    <col min="2574" max="2574" width="17.7109375" style="6" bestFit="1" customWidth="1"/>
    <col min="2575" max="2816" width="9.140625" style="6"/>
    <col min="2817" max="2817" width="20.7109375" style="6" customWidth="1"/>
    <col min="2818" max="2829" width="15.7109375" style="6" customWidth="1"/>
    <col min="2830" max="2830" width="17.7109375" style="6" bestFit="1" customWidth="1"/>
    <col min="2831" max="3072" width="9.140625" style="6"/>
    <col min="3073" max="3073" width="20.7109375" style="6" customWidth="1"/>
    <col min="3074" max="3085" width="15.7109375" style="6" customWidth="1"/>
    <col min="3086" max="3086" width="17.7109375" style="6" bestFit="1" customWidth="1"/>
    <col min="3087" max="3328" width="9.140625" style="6"/>
    <col min="3329" max="3329" width="20.7109375" style="6" customWidth="1"/>
    <col min="3330" max="3341" width="15.7109375" style="6" customWidth="1"/>
    <col min="3342" max="3342" width="17.7109375" style="6" bestFit="1" customWidth="1"/>
    <col min="3343" max="3584" width="9.140625" style="6"/>
    <col min="3585" max="3585" width="20.7109375" style="6" customWidth="1"/>
    <col min="3586" max="3597" width="15.7109375" style="6" customWidth="1"/>
    <col min="3598" max="3598" width="17.7109375" style="6" bestFit="1" customWidth="1"/>
    <col min="3599" max="3840" width="9.140625" style="6"/>
    <col min="3841" max="3841" width="20.7109375" style="6" customWidth="1"/>
    <col min="3842" max="3853" width="15.7109375" style="6" customWidth="1"/>
    <col min="3854" max="3854" width="17.7109375" style="6" bestFit="1" customWidth="1"/>
    <col min="3855" max="4096" width="9.140625" style="6"/>
    <col min="4097" max="4097" width="20.7109375" style="6" customWidth="1"/>
    <col min="4098" max="4109" width="15.7109375" style="6" customWidth="1"/>
    <col min="4110" max="4110" width="17.7109375" style="6" bestFit="1" customWidth="1"/>
    <col min="4111" max="4352" width="9.140625" style="6"/>
    <col min="4353" max="4353" width="20.7109375" style="6" customWidth="1"/>
    <col min="4354" max="4365" width="15.7109375" style="6" customWidth="1"/>
    <col min="4366" max="4366" width="17.7109375" style="6" bestFit="1" customWidth="1"/>
    <col min="4367" max="4608" width="9.140625" style="6"/>
    <col min="4609" max="4609" width="20.7109375" style="6" customWidth="1"/>
    <col min="4610" max="4621" width="15.7109375" style="6" customWidth="1"/>
    <col min="4622" max="4622" width="17.7109375" style="6" bestFit="1" customWidth="1"/>
    <col min="4623" max="4864" width="9.140625" style="6"/>
    <col min="4865" max="4865" width="20.7109375" style="6" customWidth="1"/>
    <col min="4866" max="4877" width="15.7109375" style="6" customWidth="1"/>
    <col min="4878" max="4878" width="17.7109375" style="6" bestFit="1" customWidth="1"/>
    <col min="4879" max="5120" width="9.140625" style="6"/>
    <col min="5121" max="5121" width="20.7109375" style="6" customWidth="1"/>
    <col min="5122" max="5133" width="15.7109375" style="6" customWidth="1"/>
    <col min="5134" max="5134" width="17.7109375" style="6" bestFit="1" customWidth="1"/>
    <col min="5135" max="5376" width="9.140625" style="6"/>
    <col min="5377" max="5377" width="20.7109375" style="6" customWidth="1"/>
    <col min="5378" max="5389" width="15.7109375" style="6" customWidth="1"/>
    <col min="5390" max="5390" width="17.7109375" style="6" bestFit="1" customWidth="1"/>
    <col min="5391" max="5632" width="9.140625" style="6"/>
    <col min="5633" max="5633" width="20.7109375" style="6" customWidth="1"/>
    <col min="5634" max="5645" width="15.7109375" style="6" customWidth="1"/>
    <col min="5646" max="5646" width="17.7109375" style="6" bestFit="1" customWidth="1"/>
    <col min="5647" max="5888" width="9.140625" style="6"/>
    <col min="5889" max="5889" width="20.7109375" style="6" customWidth="1"/>
    <col min="5890" max="5901" width="15.7109375" style="6" customWidth="1"/>
    <col min="5902" max="5902" width="17.7109375" style="6" bestFit="1" customWidth="1"/>
    <col min="5903" max="6144" width="9.140625" style="6"/>
    <col min="6145" max="6145" width="20.7109375" style="6" customWidth="1"/>
    <col min="6146" max="6157" width="15.7109375" style="6" customWidth="1"/>
    <col min="6158" max="6158" width="17.7109375" style="6" bestFit="1" customWidth="1"/>
    <col min="6159" max="6400" width="9.140625" style="6"/>
    <col min="6401" max="6401" width="20.7109375" style="6" customWidth="1"/>
    <col min="6402" max="6413" width="15.7109375" style="6" customWidth="1"/>
    <col min="6414" max="6414" width="17.7109375" style="6" bestFit="1" customWidth="1"/>
    <col min="6415" max="6656" width="9.140625" style="6"/>
    <col min="6657" max="6657" width="20.7109375" style="6" customWidth="1"/>
    <col min="6658" max="6669" width="15.7109375" style="6" customWidth="1"/>
    <col min="6670" max="6670" width="17.7109375" style="6" bestFit="1" customWidth="1"/>
    <col min="6671" max="6912" width="9.140625" style="6"/>
    <col min="6913" max="6913" width="20.7109375" style="6" customWidth="1"/>
    <col min="6914" max="6925" width="15.7109375" style="6" customWidth="1"/>
    <col min="6926" max="6926" width="17.7109375" style="6" bestFit="1" customWidth="1"/>
    <col min="6927" max="7168" width="9.140625" style="6"/>
    <col min="7169" max="7169" width="20.7109375" style="6" customWidth="1"/>
    <col min="7170" max="7181" width="15.7109375" style="6" customWidth="1"/>
    <col min="7182" max="7182" width="17.7109375" style="6" bestFit="1" customWidth="1"/>
    <col min="7183" max="7424" width="9.140625" style="6"/>
    <col min="7425" max="7425" width="20.7109375" style="6" customWidth="1"/>
    <col min="7426" max="7437" width="15.7109375" style="6" customWidth="1"/>
    <col min="7438" max="7438" width="17.7109375" style="6" bestFit="1" customWidth="1"/>
    <col min="7439" max="7680" width="9.140625" style="6"/>
    <col min="7681" max="7681" width="20.7109375" style="6" customWidth="1"/>
    <col min="7682" max="7693" width="15.7109375" style="6" customWidth="1"/>
    <col min="7694" max="7694" width="17.7109375" style="6" bestFit="1" customWidth="1"/>
    <col min="7695" max="7936" width="9.140625" style="6"/>
    <col min="7937" max="7937" width="20.7109375" style="6" customWidth="1"/>
    <col min="7938" max="7949" width="15.7109375" style="6" customWidth="1"/>
    <col min="7950" max="7950" width="17.7109375" style="6" bestFit="1" customWidth="1"/>
    <col min="7951" max="8192" width="9.140625" style="6"/>
    <col min="8193" max="8193" width="20.7109375" style="6" customWidth="1"/>
    <col min="8194" max="8205" width="15.7109375" style="6" customWidth="1"/>
    <col min="8206" max="8206" width="17.7109375" style="6" bestFit="1" customWidth="1"/>
    <col min="8207" max="8448" width="9.140625" style="6"/>
    <col min="8449" max="8449" width="20.7109375" style="6" customWidth="1"/>
    <col min="8450" max="8461" width="15.7109375" style="6" customWidth="1"/>
    <col min="8462" max="8462" width="17.7109375" style="6" bestFit="1" customWidth="1"/>
    <col min="8463" max="8704" width="9.140625" style="6"/>
    <col min="8705" max="8705" width="20.7109375" style="6" customWidth="1"/>
    <col min="8706" max="8717" width="15.7109375" style="6" customWidth="1"/>
    <col min="8718" max="8718" width="17.7109375" style="6" bestFit="1" customWidth="1"/>
    <col min="8719" max="8960" width="9.140625" style="6"/>
    <col min="8961" max="8961" width="20.7109375" style="6" customWidth="1"/>
    <col min="8962" max="8973" width="15.7109375" style="6" customWidth="1"/>
    <col min="8974" max="8974" width="17.7109375" style="6" bestFit="1" customWidth="1"/>
    <col min="8975" max="9216" width="9.140625" style="6"/>
    <col min="9217" max="9217" width="20.7109375" style="6" customWidth="1"/>
    <col min="9218" max="9229" width="15.7109375" style="6" customWidth="1"/>
    <col min="9230" max="9230" width="17.7109375" style="6" bestFit="1" customWidth="1"/>
    <col min="9231" max="9472" width="9.140625" style="6"/>
    <col min="9473" max="9473" width="20.7109375" style="6" customWidth="1"/>
    <col min="9474" max="9485" width="15.7109375" style="6" customWidth="1"/>
    <col min="9486" max="9486" width="17.7109375" style="6" bestFit="1" customWidth="1"/>
    <col min="9487" max="9728" width="9.140625" style="6"/>
    <col min="9729" max="9729" width="20.7109375" style="6" customWidth="1"/>
    <col min="9730" max="9741" width="15.7109375" style="6" customWidth="1"/>
    <col min="9742" max="9742" width="17.7109375" style="6" bestFit="1" customWidth="1"/>
    <col min="9743" max="9984" width="9.140625" style="6"/>
    <col min="9985" max="9985" width="20.7109375" style="6" customWidth="1"/>
    <col min="9986" max="9997" width="15.7109375" style="6" customWidth="1"/>
    <col min="9998" max="9998" width="17.7109375" style="6" bestFit="1" customWidth="1"/>
    <col min="9999" max="10240" width="9.140625" style="6"/>
    <col min="10241" max="10241" width="20.7109375" style="6" customWidth="1"/>
    <col min="10242" max="10253" width="15.7109375" style="6" customWidth="1"/>
    <col min="10254" max="10254" width="17.7109375" style="6" bestFit="1" customWidth="1"/>
    <col min="10255" max="10496" width="9.140625" style="6"/>
    <col min="10497" max="10497" width="20.7109375" style="6" customWidth="1"/>
    <col min="10498" max="10509" width="15.7109375" style="6" customWidth="1"/>
    <col min="10510" max="10510" width="17.7109375" style="6" bestFit="1" customWidth="1"/>
    <col min="10511" max="10752" width="9.140625" style="6"/>
    <col min="10753" max="10753" width="20.7109375" style="6" customWidth="1"/>
    <col min="10754" max="10765" width="15.7109375" style="6" customWidth="1"/>
    <col min="10766" max="10766" width="17.7109375" style="6" bestFit="1" customWidth="1"/>
    <col min="10767" max="11008" width="9.140625" style="6"/>
    <col min="11009" max="11009" width="20.7109375" style="6" customWidth="1"/>
    <col min="11010" max="11021" width="15.7109375" style="6" customWidth="1"/>
    <col min="11022" max="11022" width="17.7109375" style="6" bestFit="1" customWidth="1"/>
    <col min="11023" max="11264" width="9.140625" style="6"/>
    <col min="11265" max="11265" width="20.7109375" style="6" customWidth="1"/>
    <col min="11266" max="11277" width="15.7109375" style="6" customWidth="1"/>
    <col min="11278" max="11278" width="17.7109375" style="6" bestFit="1" customWidth="1"/>
    <col min="11279" max="11520" width="9.140625" style="6"/>
    <col min="11521" max="11521" width="20.7109375" style="6" customWidth="1"/>
    <col min="11522" max="11533" width="15.7109375" style="6" customWidth="1"/>
    <col min="11534" max="11534" width="17.7109375" style="6" bestFit="1" customWidth="1"/>
    <col min="11535" max="11776" width="9.140625" style="6"/>
    <col min="11777" max="11777" width="20.7109375" style="6" customWidth="1"/>
    <col min="11778" max="11789" width="15.7109375" style="6" customWidth="1"/>
    <col min="11790" max="11790" width="17.7109375" style="6" bestFit="1" customWidth="1"/>
    <col min="11791" max="12032" width="9.140625" style="6"/>
    <col min="12033" max="12033" width="20.7109375" style="6" customWidth="1"/>
    <col min="12034" max="12045" width="15.7109375" style="6" customWidth="1"/>
    <col min="12046" max="12046" width="17.7109375" style="6" bestFit="1" customWidth="1"/>
    <col min="12047" max="12288" width="9.140625" style="6"/>
    <col min="12289" max="12289" width="20.7109375" style="6" customWidth="1"/>
    <col min="12290" max="12301" width="15.7109375" style="6" customWidth="1"/>
    <col min="12302" max="12302" width="17.7109375" style="6" bestFit="1" customWidth="1"/>
    <col min="12303" max="12544" width="9.140625" style="6"/>
    <col min="12545" max="12545" width="20.7109375" style="6" customWidth="1"/>
    <col min="12546" max="12557" width="15.7109375" style="6" customWidth="1"/>
    <col min="12558" max="12558" width="17.7109375" style="6" bestFit="1" customWidth="1"/>
    <col min="12559" max="12800" width="9.140625" style="6"/>
    <col min="12801" max="12801" width="20.7109375" style="6" customWidth="1"/>
    <col min="12802" max="12813" width="15.7109375" style="6" customWidth="1"/>
    <col min="12814" max="12814" width="17.7109375" style="6" bestFit="1" customWidth="1"/>
    <col min="12815" max="13056" width="9.140625" style="6"/>
    <col min="13057" max="13057" width="20.7109375" style="6" customWidth="1"/>
    <col min="13058" max="13069" width="15.7109375" style="6" customWidth="1"/>
    <col min="13070" max="13070" width="17.7109375" style="6" bestFit="1" customWidth="1"/>
    <col min="13071" max="13312" width="9.140625" style="6"/>
    <col min="13313" max="13313" width="20.7109375" style="6" customWidth="1"/>
    <col min="13314" max="13325" width="15.7109375" style="6" customWidth="1"/>
    <col min="13326" max="13326" width="17.7109375" style="6" bestFit="1" customWidth="1"/>
    <col min="13327" max="13568" width="9.140625" style="6"/>
    <col min="13569" max="13569" width="20.7109375" style="6" customWidth="1"/>
    <col min="13570" max="13581" width="15.7109375" style="6" customWidth="1"/>
    <col min="13582" max="13582" width="17.7109375" style="6" bestFit="1" customWidth="1"/>
    <col min="13583" max="13824" width="9.140625" style="6"/>
    <col min="13825" max="13825" width="20.7109375" style="6" customWidth="1"/>
    <col min="13826" max="13837" width="15.7109375" style="6" customWidth="1"/>
    <col min="13838" max="13838" width="17.7109375" style="6" bestFit="1" customWidth="1"/>
    <col min="13839" max="14080" width="9.140625" style="6"/>
    <col min="14081" max="14081" width="20.7109375" style="6" customWidth="1"/>
    <col min="14082" max="14093" width="15.7109375" style="6" customWidth="1"/>
    <col min="14094" max="14094" width="17.7109375" style="6" bestFit="1" customWidth="1"/>
    <col min="14095" max="14336" width="9.140625" style="6"/>
    <col min="14337" max="14337" width="20.7109375" style="6" customWidth="1"/>
    <col min="14338" max="14349" width="15.7109375" style="6" customWidth="1"/>
    <col min="14350" max="14350" width="17.7109375" style="6" bestFit="1" customWidth="1"/>
    <col min="14351" max="14592" width="9.140625" style="6"/>
    <col min="14593" max="14593" width="20.7109375" style="6" customWidth="1"/>
    <col min="14594" max="14605" width="15.7109375" style="6" customWidth="1"/>
    <col min="14606" max="14606" width="17.7109375" style="6" bestFit="1" customWidth="1"/>
    <col min="14607" max="14848" width="9.140625" style="6"/>
    <col min="14849" max="14849" width="20.7109375" style="6" customWidth="1"/>
    <col min="14850" max="14861" width="15.7109375" style="6" customWidth="1"/>
    <col min="14862" max="14862" width="17.7109375" style="6" bestFit="1" customWidth="1"/>
    <col min="14863" max="15104" width="9.140625" style="6"/>
    <col min="15105" max="15105" width="20.7109375" style="6" customWidth="1"/>
    <col min="15106" max="15117" width="15.7109375" style="6" customWidth="1"/>
    <col min="15118" max="15118" width="17.7109375" style="6" bestFit="1" customWidth="1"/>
    <col min="15119" max="15360" width="9.140625" style="6"/>
    <col min="15361" max="15361" width="20.7109375" style="6" customWidth="1"/>
    <col min="15362" max="15373" width="15.7109375" style="6" customWidth="1"/>
    <col min="15374" max="15374" width="17.7109375" style="6" bestFit="1" customWidth="1"/>
    <col min="15375" max="15616" width="9.140625" style="6"/>
    <col min="15617" max="15617" width="20.7109375" style="6" customWidth="1"/>
    <col min="15618" max="15629" width="15.7109375" style="6" customWidth="1"/>
    <col min="15630" max="15630" width="17.7109375" style="6" bestFit="1" customWidth="1"/>
    <col min="15631" max="15872" width="9.140625" style="6"/>
    <col min="15873" max="15873" width="20.7109375" style="6" customWidth="1"/>
    <col min="15874" max="15885" width="15.7109375" style="6" customWidth="1"/>
    <col min="15886" max="15886" width="17.7109375" style="6" bestFit="1" customWidth="1"/>
    <col min="15887" max="16128" width="9.140625" style="6"/>
    <col min="16129" max="16129" width="20.7109375" style="6" customWidth="1"/>
    <col min="16130" max="16141" width="15.7109375" style="6" customWidth="1"/>
    <col min="16142" max="16142" width="17.7109375" style="6" bestFit="1" customWidth="1"/>
    <col min="16143" max="16384" width="9.140625" style="6"/>
  </cols>
  <sheetData>
    <row r="1" spans="1:14" ht="15" x14ac:dyDescent="0.25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" x14ac:dyDescent="0.25">
      <c r="A2" s="3" t="s">
        <v>13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x14ac:dyDescent="0.25">
      <c r="A3" s="3" t="s">
        <v>43</v>
      </c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x14ac:dyDescent="0.25">
      <c r="A4" s="3" t="s">
        <v>77</v>
      </c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">
      <c r="A5" s="4"/>
      <c r="B5" s="4"/>
      <c r="C5" s="4"/>
      <c r="D5" s="3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">
      <c r="A6" s="7"/>
      <c r="B6" s="8"/>
      <c r="D6" s="9"/>
    </row>
    <row r="7" spans="1:14" ht="15" x14ac:dyDescent="0.25">
      <c r="A7" s="10"/>
    </row>
    <row r="9" spans="1:14" x14ac:dyDescent="0.2">
      <c r="A9" s="11" t="s">
        <v>23</v>
      </c>
      <c r="B9" s="12" t="s">
        <v>2</v>
      </c>
      <c r="C9" s="12" t="s">
        <v>3</v>
      </c>
      <c r="D9" s="12" t="s">
        <v>4</v>
      </c>
      <c r="E9" s="12" t="s">
        <v>5</v>
      </c>
      <c r="F9" s="12" t="s">
        <v>6</v>
      </c>
      <c r="G9" s="12" t="s">
        <v>7</v>
      </c>
      <c r="H9" s="12" t="s">
        <v>8</v>
      </c>
      <c r="I9" s="12" t="s">
        <v>9</v>
      </c>
      <c r="J9" s="12" t="s">
        <v>10</v>
      </c>
      <c r="K9" s="12" t="s">
        <v>11</v>
      </c>
      <c r="L9" s="12" t="s">
        <v>12</v>
      </c>
      <c r="M9" s="12" t="s">
        <v>1</v>
      </c>
      <c r="N9" s="12" t="s">
        <v>15</v>
      </c>
    </row>
    <row r="10" spans="1:14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">
      <c r="A11" s="9" t="s">
        <v>24</v>
      </c>
      <c r="B11" s="29">
        <v>743548.39</v>
      </c>
      <c r="C11" s="29">
        <v>699468.35</v>
      </c>
      <c r="D11" s="29">
        <v>704887</v>
      </c>
      <c r="E11" s="1">
        <v>750324.23</v>
      </c>
      <c r="F11" s="1">
        <v>736294.12</v>
      </c>
      <c r="G11" s="2">
        <v>891831.24</v>
      </c>
      <c r="H11" s="2">
        <v>675681.55</v>
      </c>
      <c r="I11" s="2">
        <v>615307.93999999994</v>
      </c>
      <c r="J11" s="2">
        <v>715353.71</v>
      </c>
      <c r="K11" s="2">
        <v>738312.25</v>
      </c>
      <c r="L11" s="28">
        <v>744472.37</v>
      </c>
      <c r="M11" s="2">
        <v>769455.7</v>
      </c>
      <c r="N11" s="15">
        <f t="shared" ref="N11:N26" si="0">SUM(B11:M11)</f>
        <v>8784936.8499999996</v>
      </c>
    </row>
    <row r="12" spans="1:14" x14ac:dyDescent="0.2">
      <c r="A12" s="9" t="s">
        <v>25</v>
      </c>
      <c r="B12" s="29">
        <v>107083219.70999999</v>
      </c>
      <c r="C12" s="29">
        <v>104896733.87</v>
      </c>
      <c r="D12" s="29">
        <v>109794725.23999999</v>
      </c>
      <c r="E12" s="1">
        <v>106538218</v>
      </c>
      <c r="F12" s="2">
        <v>108279843.13</v>
      </c>
      <c r="G12" s="2">
        <v>124054496.47999999</v>
      </c>
      <c r="H12" s="2">
        <v>102085671.47</v>
      </c>
      <c r="I12" s="2">
        <v>101306359.03</v>
      </c>
      <c r="J12" s="2">
        <v>118854267.38000001</v>
      </c>
      <c r="K12" s="2">
        <v>105198395.90000001</v>
      </c>
      <c r="L12" s="28">
        <v>114860064.97000001</v>
      </c>
      <c r="M12" s="2">
        <v>111060384.18000001</v>
      </c>
      <c r="N12" s="16">
        <f t="shared" si="0"/>
        <v>1314012379.3600001</v>
      </c>
    </row>
    <row r="13" spans="1:14" x14ac:dyDescent="0.2">
      <c r="A13" s="9" t="s">
        <v>26</v>
      </c>
      <c r="B13" s="29">
        <v>2217259.2799999998</v>
      </c>
      <c r="C13" s="29">
        <v>2064182.14</v>
      </c>
      <c r="D13" s="29">
        <v>2237429.16</v>
      </c>
      <c r="E13" s="1">
        <v>1853785.31</v>
      </c>
      <c r="F13" s="2">
        <v>1795149.26</v>
      </c>
      <c r="G13" s="2">
        <v>2138292.2599999998</v>
      </c>
      <c r="H13" s="2">
        <v>1653429.01</v>
      </c>
      <c r="I13" s="2">
        <v>1648884.07</v>
      </c>
      <c r="J13" s="2">
        <v>1846488.12</v>
      </c>
      <c r="K13" s="2">
        <v>1733837.47</v>
      </c>
      <c r="L13" s="28">
        <v>1941540.27</v>
      </c>
      <c r="M13" s="2">
        <v>2189320.92</v>
      </c>
      <c r="N13" s="16">
        <f t="shared" si="0"/>
        <v>23319597.269999996</v>
      </c>
    </row>
    <row r="14" spans="1:14" x14ac:dyDescent="0.2">
      <c r="A14" s="9" t="s">
        <v>27</v>
      </c>
      <c r="B14" s="29">
        <v>3757834.67</v>
      </c>
      <c r="C14" s="29">
        <v>3657586.04</v>
      </c>
      <c r="D14" s="29">
        <v>3285844.36</v>
      </c>
      <c r="E14" s="1">
        <v>3377048.17</v>
      </c>
      <c r="F14" s="2">
        <v>3355670.38</v>
      </c>
      <c r="G14" s="2">
        <v>3412633.13</v>
      </c>
      <c r="H14" s="2">
        <v>3250299.93</v>
      </c>
      <c r="I14" s="2">
        <v>3124048.43</v>
      </c>
      <c r="J14" s="2">
        <v>3247524.86</v>
      </c>
      <c r="K14" s="2">
        <v>3109011.19</v>
      </c>
      <c r="L14" s="28">
        <v>3370244</v>
      </c>
      <c r="M14" s="2">
        <v>3307282.63</v>
      </c>
      <c r="N14" s="16">
        <f t="shared" si="0"/>
        <v>40255027.789999999</v>
      </c>
    </row>
    <row r="15" spans="1:14" x14ac:dyDescent="0.2">
      <c r="A15" s="9" t="s">
        <v>28</v>
      </c>
      <c r="B15" s="29">
        <v>61324.52</v>
      </c>
      <c r="C15" s="29">
        <v>65018.239999999998</v>
      </c>
      <c r="D15" s="29">
        <v>76649.460000000006</v>
      </c>
      <c r="E15" s="1">
        <v>50319.31</v>
      </c>
      <c r="F15" s="2">
        <v>94581.54</v>
      </c>
      <c r="G15" s="2">
        <v>46922.9</v>
      </c>
      <c r="H15" s="2">
        <v>50082.38</v>
      </c>
      <c r="I15" s="2">
        <v>31699.97</v>
      </c>
      <c r="J15" s="2">
        <v>38003.25</v>
      </c>
      <c r="K15" s="2">
        <v>45373.82</v>
      </c>
      <c r="L15" s="28">
        <v>97245.45</v>
      </c>
      <c r="M15" s="2">
        <v>49933.43</v>
      </c>
      <c r="N15" s="16">
        <f t="shared" si="0"/>
        <v>707154.27</v>
      </c>
    </row>
    <row r="16" spans="1:14" x14ac:dyDescent="0.2">
      <c r="A16" s="9" t="s">
        <v>29</v>
      </c>
      <c r="B16" s="29">
        <v>841947.63</v>
      </c>
      <c r="C16" s="29">
        <v>789890.59</v>
      </c>
      <c r="D16" s="29">
        <v>715905.86</v>
      </c>
      <c r="E16" s="1">
        <v>734387.7</v>
      </c>
      <c r="F16" s="2">
        <v>937419.59</v>
      </c>
      <c r="G16" s="2">
        <v>837779.16</v>
      </c>
      <c r="H16" s="2">
        <v>940653.14</v>
      </c>
      <c r="I16" s="2">
        <v>660758.02</v>
      </c>
      <c r="J16" s="2">
        <v>1030341.57</v>
      </c>
      <c r="K16" s="2">
        <v>993506.4</v>
      </c>
      <c r="L16" s="28">
        <v>839813.11</v>
      </c>
      <c r="M16" s="2">
        <v>1062910.42</v>
      </c>
      <c r="N16" s="16">
        <f t="shared" si="0"/>
        <v>10385313.189999999</v>
      </c>
    </row>
    <row r="17" spans="1:14" x14ac:dyDescent="0.2">
      <c r="A17" s="9" t="s">
        <v>30</v>
      </c>
      <c r="B17" s="29">
        <v>1394428.2</v>
      </c>
      <c r="C17" s="29">
        <v>1377917.26</v>
      </c>
      <c r="D17" s="29">
        <v>1472450.3</v>
      </c>
      <c r="E17" s="1">
        <v>1386113.84</v>
      </c>
      <c r="F17" s="2">
        <v>1296192.77</v>
      </c>
      <c r="G17" s="2">
        <v>1207372.06</v>
      </c>
      <c r="H17" s="2">
        <v>1104435.17</v>
      </c>
      <c r="I17" s="2">
        <v>1181196.33</v>
      </c>
      <c r="J17" s="2">
        <v>2036744.28</v>
      </c>
      <c r="K17" s="2">
        <v>1189187.53</v>
      </c>
      <c r="L17" s="28">
        <v>1335422.94</v>
      </c>
      <c r="M17" s="2">
        <v>1371107.31</v>
      </c>
      <c r="N17" s="16">
        <f t="shared" si="0"/>
        <v>16352567.989999998</v>
      </c>
    </row>
    <row r="18" spans="1:14" x14ac:dyDescent="0.2">
      <c r="A18" s="9" t="s">
        <v>31</v>
      </c>
      <c r="B18" s="29">
        <v>647963.63</v>
      </c>
      <c r="C18" s="29">
        <v>576235.47</v>
      </c>
      <c r="D18" s="29">
        <v>761543.69</v>
      </c>
      <c r="E18" s="1">
        <v>805557.41</v>
      </c>
      <c r="F18" s="2">
        <v>877233</v>
      </c>
      <c r="G18" s="2">
        <v>777614.12</v>
      </c>
      <c r="H18" s="2">
        <v>1335464.76</v>
      </c>
      <c r="I18" s="2">
        <v>657286.44999999995</v>
      </c>
      <c r="J18" s="2">
        <v>500824.69</v>
      </c>
      <c r="K18" s="2">
        <v>517685.6</v>
      </c>
      <c r="L18" s="28">
        <v>559154.37</v>
      </c>
      <c r="M18" s="2">
        <v>492724.51</v>
      </c>
      <c r="N18" s="16">
        <f t="shared" si="0"/>
        <v>8509287.7000000011</v>
      </c>
    </row>
    <row r="19" spans="1:14" x14ac:dyDescent="0.2">
      <c r="A19" s="9" t="s">
        <v>32</v>
      </c>
      <c r="B19" s="29">
        <v>107423.84</v>
      </c>
      <c r="C19" s="29">
        <v>82233.63</v>
      </c>
      <c r="D19" s="29">
        <v>93095.43</v>
      </c>
      <c r="E19" s="1">
        <v>126618.74</v>
      </c>
      <c r="F19" s="2">
        <v>77231.63</v>
      </c>
      <c r="G19" s="2">
        <v>104276.87</v>
      </c>
      <c r="H19" s="2">
        <v>108769.36</v>
      </c>
      <c r="I19" s="2">
        <v>94471.08</v>
      </c>
      <c r="J19" s="2">
        <v>82912.09</v>
      </c>
      <c r="K19" s="2">
        <v>88502.42</v>
      </c>
      <c r="L19" s="28">
        <v>77049.88</v>
      </c>
      <c r="M19" s="2">
        <v>97432.29</v>
      </c>
      <c r="N19" s="16">
        <f t="shared" si="0"/>
        <v>1140017.26</v>
      </c>
    </row>
    <row r="20" spans="1:14" x14ac:dyDescent="0.2">
      <c r="A20" s="9" t="s">
        <v>33</v>
      </c>
      <c r="B20" s="29">
        <v>1540944.79</v>
      </c>
      <c r="C20" s="29">
        <v>1591232.38</v>
      </c>
      <c r="D20" s="29">
        <v>1545578.74</v>
      </c>
      <c r="E20" s="1">
        <v>1467907.21</v>
      </c>
      <c r="F20" s="2">
        <v>1490228.39</v>
      </c>
      <c r="G20" s="2">
        <v>1683084.8</v>
      </c>
      <c r="H20" s="2">
        <v>1346973.08</v>
      </c>
      <c r="I20" s="2">
        <v>1320486.31</v>
      </c>
      <c r="J20" s="2">
        <v>1534223.81</v>
      </c>
      <c r="K20" s="2">
        <v>1416979.78</v>
      </c>
      <c r="L20" s="28">
        <v>1607877.59</v>
      </c>
      <c r="M20" s="2">
        <v>1636246.17</v>
      </c>
      <c r="N20" s="16">
        <f t="shared" si="0"/>
        <v>18181763.050000001</v>
      </c>
    </row>
    <row r="21" spans="1:14" x14ac:dyDescent="0.2">
      <c r="A21" s="9" t="s">
        <v>34</v>
      </c>
      <c r="B21" s="29">
        <v>89986.74</v>
      </c>
      <c r="C21" s="29">
        <v>99012.58</v>
      </c>
      <c r="D21" s="29">
        <v>95187.99</v>
      </c>
      <c r="E21" s="1">
        <v>97484.18</v>
      </c>
      <c r="F21" s="2">
        <v>92836.13</v>
      </c>
      <c r="G21" s="2">
        <v>87849.16</v>
      </c>
      <c r="H21" s="2">
        <v>79440.350000000006</v>
      </c>
      <c r="I21" s="2">
        <v>80514.570000000007</v>
      </c>
      <c r="J21" s="2">
        <v>91264.03</v>
      </c>
      <c r="K21" s="2">
        <v>103976.78</v>
      </c>
      <c r="L21" s="28">
        <v>97978.13</v>
      </c>
      <c r="M21" s="2">
        <v>100833.36</v>
      </c>
      <c r="N21" s="16">
        <f t="shared" si="0"/>
        <v>1116364</v>
      </c>
    </row>
    <row r="22" spans="1:14" x14ac:dyDescent="0.2">
      <c r="A22" s="9" t="s">
        <v>35</v>
      </c>
      <c r="B22" s="29">
        <v>1783790.46</v>
      </c>
      <c r="C22" s="29">
        <v>1610446.4</v>
      </c>
      <c r="D22" s="29">
        <v>1634547.81</v>
      </c>
      <c r="E22" s="1">
        <v>1553383.56</v>
      </c>
      <c r="F22" s="2">
        <v>1595523.11</v>
      </c>
      <c r="G22" s="2">
        <v>1664040.44</v>
      </c>
      <c r="H22" s="2">
        <v>1475025.76</v>
      </c>
      <c r="I22" s="2">
        <v>1538594.82</v>
      </c>
      <c r="J22" s="2">
        <v>1723153.03</v>
      </c>
      <c r="K22" s="2">
        <v>1855241.95</v>
      </c>
      <c r="L22" s="28">
        <v>1801155.2</v>
      </c>
      <c r="M22" s="2">
        <v>1801263.06</v>
      </c>
      <c r="N22" s="16">
        <f t="shared" si="0"/>
        <v>20036165.599999998</v>
      </c>
    </row>
    <row r="23" spans="1:14" x14ac:dyDescent="0.2">
      <c r="A23" s="9" t="s">
        <v>36</v>
      </c>
      <c r="B23" s="29">
        <v>2930830.72</v>
      </c>
      <c r="C23" s="29">
        <v>2974571.1</v>
      </c>
      <c r="D23" s="29">
        <v>2986179.34</v>
      </c>
      <c r="E23" s="1">
        <v>2879627.16</v>
      </c>
      <c r="F23" s="2">
        <v>2798805.45</v>
      </c>
      <c r="G23" s="2">
        <v>3119581.41</v>
      </c>
      <c r="H23" s="2">
        <v>2362375.42</v>
      </c>
      <c r="I23" s="2">
        <v>2464002</v>
      </c>
      <c r="J23" s="2">
        <v>2737296.57</v>
      </c>
      <c r="K23" s="2">
        <v>2932563.8</v>
      </c>
      <c r="L23" s="28">
        <v>3112892.57</v>
      </c>
      <c r="M23" s="2">
        <v>3032736.45</v>
      </c>
      <c r="N23" s="16">
        <f t="shared" si="0"/>
        <v>34331461.990000002</v>
      </c>
    </row>
    <row r="24" spans="1:14" x14ac:dyDescent="0.2">
      <c r="A24" s="9" t="s">
        <v>37</v>
      </c>
      <c r="B24" s="29">
        <v>382136.74</v>
      </c>
      <c r="C24" s="29">
        <v>391579.89</v>
      </c>
      <c r="D24" s="29">
        <v>365673.21</v>
      </c>
      <c r="E24" s="1">
        <v>638520.06000000006</v>
      </c>
      <c r="F24" s="2">
        <v>605148.19999999995</v>
      </c>
      <c r="G24" s="2">
        <v>345644.77</v>
      </c>
      <c r="H24" s="2">
        <v>292238.96999999997</v>
      </c>
      <c r="I24" s="2">
        <v>332405.21000000002</v>
      </c>
      <c r="J24" s="2">
        <v>284151.2</v>
      </c>
      <c r="K24" s="2">
        <v>343837.48</v>
      </c>
      <c r="L24" s="28">
        <v>339253.5</v>
      </c>
      <c r="M24" s="2">
        <v>363706</v>
      </c>
      <c r="N24" s="16">
        <f t="shared" si="0"/>
        <v>4684295.2300000004</v>
      </c>
    </row>
    <row r="25" spans="1:14" x14ac:dyDescent="0.2">
      <c r="A25" s="9" t="s">
        <v>38</v>
      </c>
      <c r="B25" s="29">
        <v>576545.69999999995</v>
      </c>
      <c r="C25" s="29">
        <v>869204.36</v>
      </c>
      <c r="D25" s="29">
        <v>637779.23</v>
      </c>
      <c r="E25" s="1">
        <v>974664.81</v>
      </c>
      <c r="F25" s="2">
        <v>732409.39</v>
      </c>
      <c r="G25" s="2">
        <v>1046944.47</v>
      </c>
      <c r="H25" s="2">
        <v>747711.12</v>
      </c>
      <c r="I25" s="2">
        <v>1391745.94</v>
      </c>
      <c r="J25" s="2">
        <v>1140761.3</v>
      </c>
      <c r="K25" s="2">
        <v>829041.44</v>
      </c>
      <c r="L25" s="28">
        <v>1398789.94</v>
      </c>
      <c r="M25" s="2">
        <v>814106.68</v>
      </c>
      <c r="N25" s="16">
        <f>SUM(B25:M25)</f>
        <v>11159704.379999999</v>
      </c>
    </row>
    <row r="26" spans="1:14" x14ac:dyDescent="0.2">
      <c r="A26" s="9" t="s">
        <v>39</v>
      </c>
      <c r="B26" s="29">
        <v>20945947.260000002</v>
      </c>
      <c r="C26" s="29">
        <v>21091481.09</v>
      </c>
      <c r="D26" s="29">
        <v>20898262.07</v>
      </c>
      <c r="E26" s="1">
        <v>19453645.82</v>
      </c>
      <c r="F26" s="2">
        <v>19513804.470000003</v>
      </c>
      <c r="G26" s="2">
        <v>22911312.830000002</v>
      </c>
      <c r="H26" s="2">
        <v>17053542.18</v>
      </c>
      <c r="I26" s="2">
        <v>17673590.379999999</v>
      </c>
      <c r="J26" s="2">
        <v>19702873.32</v>
      </c>
      <c r="K26" s="2">
        <v>19423622.699999999</v>
      </c>
      <c r="L26" s="28">
        <v>20196381.300000001</v>
      </c>
      <c r="M26" s="2">
        <v>20912096.849999998</v>
      </c>
      <c r="N26" s="16">
        <f t="shared" si="0"/>
        <v>239776560.26999998</v>
      </c>
    </row>
    <row r="27" spans="1:14" x14ac:dyDescent="0.2">
      <c r="A27" s="9" t="s">
        <v>40</v>
      </c>
      <c r="B27" s="29">
        <v>739466.12</v>
      </c>
      <c r="C27" s="29">
        <v>628479.41</v>
      </c>
      <c r="D27" s="29">
        <v>986816.68</v>
      </c>
      <c r="E27" s="1">
        <v>1200347.58</v>
      </c>
      <c r="F27" s="2">
        <v>706386</v>
      </c>
      <c r="G27" s="2">
        <v>654062.93999999994</v>
      </c>
      <c r="H27" s="2">
        <v>622631.46</v>
      </c>
      <c r="I27" s="2">
        <v>868103.02</v>
      </c>
      <c r="J27" s="2">
        <v>617079.56000000006</v>
      </c>
      <c r="K27" s="2">
        <v>876047.1</v>
      </c>
      <c r="L27" s="28">
        <v>617898.82999999996</v>
      </c>
      <c r="M27" s="2">
        <v>612241.07999999996</v>
      </c>
      <c r="N27" s="16">
        <f>SUM(B27:M27)</f>
        <v>9129559.7800000012</v>
      </c>
    </row>
    <row r="28" spans="1:14" x14ac:dyDescent="0.2">
      <c r="A28" s="9" t="s">
        <v>42</v>
      </c>
      <c r="B28" s="29">
        <v>2447862.29</v>
      </c>
      <c r="C28" s="29">
        <v>1932627.35</v>
      </c>
      <c r="D28" s="30">
        <v>1092936.3799999999</v>
      </c>
      <c r="E28" s="2">
        <v>1047728.03</v>
      </c>
      <c r="F28" s="1">
        <v>3959521.37</v>
      </c>
      <c r="G28" s="1">
        <v>1902132.59</v>
      </c>
      <c r="H28" s="2">
        <v>1344016.24</v>
      </c>
      <c r="I28" s="2">
        <v>2467540.2999999998</v>
      </c>
      <c r="J28" s="2">
        <v>4509127.75</v>
      </c>
      <c r="K28" s="2">
        <v>9301417.2200000007</v>
      </c>
      <c r="L28" s="28">
        <v>-3226716.45</v>
      </c>
      <c r="M28" s="2">
        <v>980370.29</v>
      </c>
      <c r="N28" s="16">
        <f>SUM(B28:M28)</f>
        <v>27758563.360000003</v>
      </c>
    </row>
    <row r="29" spans="1:14" x14ac:dyDescent="0.2">
      <c r="A29" s="9" t="s">
        <v>44</v>
      </c>
      <c r="B29" s="29">
        <v>735110.37</v>
      </c>
      <c r="C29" s="29">
        <v>714954.38</v>
      </c>
      <c r="D29" s="30">
        <v>750795.9</v>
      </c>
      <c r="E29" s="1">
        <v>629159.21</v>
      </c>
      <c r="F29" s="2">
        <v>708415.97</v>
      </c>
      <c r="G29" s="2">
        <v>882976.21</v>
      </c>
      <c r="H29" s="2">
        <v>504461.34</v>
      </c>
      <c r="I29" s="2">
        <v>542909.16</v>
      </c>
      <c r="J29" s="2">
        <v>624006.06999999995</v>
      </c>
      <c r="K29" s="2">
        <v>578192.43000000005</v>
      </c>
      <c r="L29" s="28">
        <v>719036.47</v>
      </c>
      <c r="M29" s="2">
        <v>753727.07</v>
      </c>
      <c r="N29" s="16">
        <f>SUM(B29:M29)</f>
        <v>8143744.5800000001</v>
      </c>
    </row>
    <row r="30" spans="1:14" x14ac:dyDescent="0.2">
      <c r="B30" s="13"/>
      <c r="C30" s="13"/>
      <c r="D30" s="17"/>
      <c r="E30" s="13"/>
      <c r="F30" s="14"/>
      <c r="G30" s="14"/>
      <c r="H30" s="14"/>
      <c r="I30" s="14"/>
      <c r="J30" s="14"/>
      <c r="K30" s="14"/>
      <c r="L30" s="14"/>
      <c r="M30" s="14"/>
      <c r="N30" s="13"/>
    </row>
    <row r="31" spans="1:14" ht="13.5" thickBot="1" x14ac:dyDescent="0.25">
      <c r="A31" s="18" t="s">
        <v>15</v>
      </c>
      <c r="B31" s="19">
        <f t="shared" ref="B31:N31" si="1">SUM(B11:B29)</f>
        <v>149027571.05999997</v>
      </c>
      <c r="C31" s="20">
        <f t="shared" si="1"/>
        <v>146112854.52999997</v>
      </c>
      <c r="D31" s="20">
        <f t="shared" si="1"/>
        <v>150136287.84999999</v>
      </c>
      <c r="E31" s="20">
        <f t="shared" si="1"/>
        <v>145564840.33000004</v>
      </c>
      <c r="F31" s="21">
        <f t="shared" si="1"/>
        <v>149652693.90000001</v>
      </c>
      <c r="G31" s="21">
        <f t="shared" si="1"/>
        <v>167768847.84000003</v>
      </c>
      <c r="H31" s="21">
        <f t="shared" si="1"/>
        <v>137032902.69000003</v>
      </c>
      <c r="I31" s="21">
        <f t="shared" si="1"/>
        <v>137999903.02999997</v>
      </c>
      <c r="J31" s="21">
        <f t="shared" si="1"/>
        <v>161316396.59</v>
      </c>
      <c r="K31" s="21">
        <f t="shared" si="1"/>
        <v>151274733.25999999</v>
      </c>
      <c r="L31" s="21">
        <f t="shared" si="1"/>
        <v>150489554.44000003</v>
      </c>
      <c r="M31" s="21">
        <f t="shared" si="1"/>
        <v>151407878.40000004</v>
      </c>
      <c r="N31" s="20">
        <f t="shared" si="1"/>
        <v>1797784463.9199998</v>
      </c>
    </row>
    <row r="32" spans="1:14" ht="13.5" thickTop="1" x14ac:dyDescent="0.2">
      <c r="M32" s="22"/>
    </row>
    <row r="34" spans="1:14" x14ac:dyDescent="0.2">
      <c r="A34" s="23"/>
      <c r="C34" s="6" t="s">
        <v>60</v>
      </c>
      <c r="D34" s="24">
        <f>LSST!N14/'LSST PRIOR FY'!N31</f>
        <v>0.76825936043991805</v>
      </c>
    </row>
    <row r="35" spans="1:14" x14ac:dyDescent="0.2">
      <c r="K35" s="25"/>
    </row>
    <row r="36" spans="1:14" x14ac:dyDescent="0.2">
      <c r="K36" s="25"/>
    </row>
    <row r="37" spans="1:14" x14ac:dyDescent="0.2">
      <c r="C37" s="6" t="s">
        <v>61</v>
      </c>
      <c r="D37" s="6" t="s">
        <v>73</v>
      </c>
      <c r="N37" s="25"/>
    </row>
    <row r="38" spans="1:14" x14ac:dyDescent="0.2">
      <c r="B38" s="31" t="s">
        <v>62</v>
      </c>
      <c r="C38" s="26">
        <v>0.75</v>
      </c>
      <c r="D38" s="24" t="str">
        <f>IF($D$34&lt;=$C$38,$D$34," ")</f>
        <v xml:space="preserve"> </v>
      </c>
      <c r="N38" s="25"/>
    </row>
    <row r="39" spans="1:14" x14ac:dyDescent="0.2">
      <c r="B39" s="32" t="s">
        <v>63</v>
      </c>
      <c r="C39" s="26">
        <v>0.95</v>
      </c>
      <c r="D39" s="24">
        <f>IF(AND($D$34&gt;$C$38,$D$34&lt;=$C$39),$D$34," ")</f>
        <v>0.76825936043991805</v>
      </c>
    </row>
    <row r="40" spans="1:14" x14ac:dyDescent="0.2">
      <c r="B40" s="27" t="s">
        <v>64</v>
      </c>
      <c r="C40" s="26">
        <v>1</v>
      </c>
      <c r="D40" s="24" t="str">
        <f>IF(D34&gt;C39,D34," ")</f>
        <v xml:space="preserve"> </v>
      </c>
    </row>
    <row r="41" spans="1:14" x14ac:dyDescent="0.2">
      <c r="C41" s="6" t="s">
        <v>65</v>
      </c>
      <c r="D41" s="24">
        <f>MAX(100%,D34)-D34</f>
        <v>0.23174063956008195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6BA7-8EAC-4512-9C8F-6CFCFCD66122}">
  <dimension ref="A1:N27"/>
  <sheetViews>
    <sheetView workbookViewId="0"/>
  </sheetViews>
  <sheetFormatPr defaultRowHeight="15" x14ac:dyDescent="0.25"/>
  <cols>
    <col min="1" max="1" width="35.28515625" customWidth="1"/>
    <col min="2" max="2" width="14.140625" customWidth="1"/>
    <col min="3" max="3" width="14" customWidth="1"/>
    <col min="4" max="4" width="14.140625" bestFit="1" customWidth="1"/>
    <col min="5" max="5" width="13.140625" customWidth="1"/>
    <col min="6" max="6" width="14.42578125" customWidth="1"/>
    <col min="7" max="7" width="15.85546875" customWidth="1"/>
    <col min="8" max="8" width="12.7109375" bestFit="1" customWidth="1"/>
    <col min="9" max="9" width="12.28515625" hidden="1" customWidth="1"/>
    <col min="10" max="10" width="14.42578125" hidden="1" customWidth="1"/>
    <col min="11" max="11" width="13.7109375" hidden="1" customWidth="1"/>
    <col min="12" max="12" width="13.28515625" hidden="1" customWidth="1"/>
    <col min="13" max="13" width="12.5703125" hidden="1" customWidth="1"/>
    <col min="14" max="14" width="18.140625" bestFit="1" customWidth="1"/>
  </cols>
  <sheetData>
    <row r="1" spans="1:14" s="39" customFormat="1" x14ac:dyDescent="0.25">
      <c r="A1" s="36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156"/>
    </row>
    <row r="2" spans="1:14" s="39" customFormat="1" x14ac:dyDescent="0.25">
      <c r="A2" s="36" t="s">
        <v>97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156"/>
    </row>
    <row r="3" spans="1:14" s="39" customFormat="1" x14ac:dyDescent="0.25">
      <c r="A3" s="36" t="s">
        <v>14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N3" s="156"/>
    </row>
    <row r="4" spans="1:14" s="39" customFormat="1" x14ac:dyDescent="0.25">
      <c r="A4" s="36" t="s">
        <v>82</v>
      </c>
      <c r="B4" s="37"/>
      <c r="C4" s="37"/>
      <c r="D4" s="38"/>
      <c r="E4" s="37"/>
      <c r="F4" s="37"/>
      <c r="G4" s="37"/>
      <c r="H4" s="37"/>
      <c r="I4" s="37"/>
      <c r="J4" s="37"/>
      <c r="K4" s="37"/>
      <c r="L4" s="37"/>
      <c r="M4" s="37"/>
      <c r="N4" s="156"/>
    </row>
    <row r="8" spans="1:14" x14ac:dyDescent="0.25">
      <c r="A8" s="164" t="s">
        <v>87</v>
      </c>
      <c r="B8" s="45" t="s">
        <v>2</v>
      </c>
      <c r="C8" s="45" t="s">
        <v>3</v>
      </c>
      <c r="D8" s="45" t="s">
        <v>4</v>
      </c>
      <c r="E8" s="45" t="s">
        <v>5</v>
      </c>
      <c r="F8" s="45" t="s">
        <v>6</v>
      </c>
      <c r="G8" s="45" t="s">
        <v>7</v>
      </c>
      <c r="H8" s="45" t="s">
        <v>8</v>
      </c>
      <c r="I8" s="45" t="s">
        <v>9</v>
      </c>
      <c r="J8" s="45" t="s">
        <v>10</v>
      </c>
      <c r="K8" s="45" t="s">
        <v>11</v>
      </c>
      <c r="L8" s="45" t="s">
        <v>12</v>
      </c>
      <c r="M8" s="45" t="s">
        <v>1</v>
      </c>
      <c r="N8" s="157" t="s">
        <v>15</v>
      </c>
    </row>
    <row r="9" spans="1:14" x14ac:dyDescent="0.25">
      <c r="A9" s="44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9"/>
    </row>
    <row r="10" spans="1:14" x14ac:dyDescent="0.25">
      <c r="A10" s="43" t="s">
        <v>96</v>
      </c>
      <c r="B10" s="158">
        <v>33331.379999999997</v>
      </c>
      <c r="C10" s="158">
        <v>46216.3</v>
      </c>
      <c r="D10" s="158">
        <v>301163.62</v>
      </c>
      <c r="E10" s="158">
        <v>289991.01</v>
      </c>
      <c r="F10" s="158">
        <v>225586.87</v>
      </c>
      <c r="G10" s="158">
        <v>552250.91</v>
      </c>
      <c r="H10" s="158">
        <v>263266.05</v>
      </c>
      <c r="I10" s="158"/>
      <c r="J10" s="158"/>
      <c r="K10" s="158"/>
      <c r="L10" s="158"/>
      <c r="M10" s="158"/>
      <c r="N10" s="158">
        <f>SUM(B10:M10)</f>
        <v>1711806.1400000001</v>
      </c>
    </row>
    <row r="11" spans="1:14" x14ac:dyDescent="0.25">
      <c r="A11" s="43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</row>
    <row r="12" spans="1:14" x14ac:dyDescent="0.25">
      <c r="A12" s="43" t="s">
        <v>95</v>
      </c>
      <c r="B12" s="158">
        <v>23000.6</v>
      </c>
      <c r="C12" s="158">
        <v>0</v>
      </c>
      <c r="D12" s="158">
        <v>239890.22</v>
      </c>
      <c r="E12" s="158">
        <v>0</v>
      </c>
      <c r="F12" s="158">
        <v>0</v>
      </c>
      <c r="G12" s="51">
        <v>155866.91</v>
      </c>
      <c r="H12" s="158">
        <v>0</v>
      </c>
      <c r="I12" s="158"/>
      <c r="J12" s="158"/>
      <c r="K12" s="158"/>
      <c r="L12" s="158"/>
      <c r="M12" s="158"/>
      <c r="N12" s="158">
        <f>SUM(B12:M12)</f>
        <v>418757.73</v>
      </c>
    </row>
    <row r="13" spans="1:14" x14ac:dyDescent="0.25">
      <c r="A13" s="43"/>
      <c r="B13" s="158"/>
      <c r="C13" s="158"/>
      <c r="D13" s="158"/>
      <c r="E13" s="158"/>
      <c r="F13" s="158"/>
      <c r="G13" s="51"/>
      <c r="H13" s="158"/>
      <c r="I13" s="158"/>
      <c r="J13" s="158"/>
      <c r="K13" s="158"/>
      <c r="L13" s="158"/>
      <c r="M13" s="158"/>
      <c r="N13" s="158"/>
    </row>
    <row r="14" spans="1:14" x14ac:dyDescent="0.25">
      <c r="A14" s="43" t="s">
        <v>94</v>
      </c>
      <c r="B14" s="158">
        <v>0</v>
      </c>
      <c r="C14" s="158">
        <v>0</v>
      </c>
      <c r="D14" s="158">
        <v>0</v>
      </c>
      <c r="E14" s="158">
        <v>0</v>
      </c>
      <c r="F14" s="158">
        <v>0</v>
      </c>
      <c r="G14" s="158">
        <v>0</v>
      </c>
      <c r="H14" s="158">
        <v>0</v>
      </c>
      <c r="I14" s="158"/>
      <c r="J14" s="158"/>
      <c r="K14" s="158"/>
      <c r="L14" s="158"/>
      <c r="M14" s="158"/>
      <c r="N14" s="158">
        <f>SUM(B14:M14)</f>
        <v>0</v>
      </c>
    </row>
    <row r="15" spans="1:14" x14ac:dyDescent="0.25">
      <c r="A15" s="43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</row>
    <row r="16" spans="1:14" x14ac:dyDescent="0.25">
      <c r="A16" s="43" t="s">
        <v>93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  <c r="H16" s="158">
        <v>0</v>
      </c>
      <c r="I16" s="158"/>
      <c r="J16" s="158"/>
      <c r="K16" s="158"/>
      <c r="L16" s="158"/>
      <c r="M16" s="158"/>
      <c r="N16" s="158">
        <f>SUM(B16:M16)</f>
        <v>0</v>
      </c>
    </row>
    <row r="17" spans="1:14" x14ac:dyDescent="0.25">
      <c r="A17" s="43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x14ac:dyDescent="0.25">
      <c r="A18" s="43" t="s">
        <v>92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58"/>
      <c r="J18" s="158"/>
      <c r="K18" s="158"/>
      <c r="L18" s="158"/>
      <c r="M18" s="158"/>
      <c r="N18" s="158">
        <f>SUM(B18:M18)</f>
        <v>0</v>
      </c>
    </row>
    <row r="19" spans="1:14" x14ac:dyDescent="0.25">
      <c r="A19" s="43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</row>
    <row r="20" spans="1:14" x14ac:dyDescent="0.25">
      <c r="A20" s="43" t="s">
        <v>91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8"/>
      <c r="J20" s="158"/>
      <c r="K20" s="158"/>
      <c r="L20" s="158"/>
      <c r="M20" s="158"/>
      <c r="N20" s="158">
        <f>SUM(B20:M20)</f>
        <v>0</v>
      </c>
    </row>
    <row r="21" spans="1:14" x14ac:dyDescent="0.25">
      <c r="A21" s="43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</row>
    <row r="22" spans="1:14" x14ac:dyDescent="0.25">
      <c r="A22" s="43" t="s">
        <v>90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/>
      <c r="J22" s="158"/>
      <c r="K22" s="158"/>
      <c r="L22" s="158"/>
      <c r="M22" s="158"/>
      <c r="N22" s="158">
        <f>SUM(B22:M22)</f>
        <v>0</v>
      </c>
    </row>
    <row r="23" spans="1:14" x14ac:dyDescent="0.25">
      <c r="A23" s="43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</row>
    <row r="24" spans="1:14" ht="15.75" customHeight="1" x14ac:dyDescent="0.25">
      <c r="A24" s="43" t="s">
        <v>89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8"/>
      <c r="J24" s="158"/>
      <c r="K24" s="158"/>
      <c r="L24" s="158"/>
      <c r="M24" s="158"/>
      <c r="N24" s="158">
        <f>SUM(B24:M24)</f>
        <v>0</v>
      </c>
    </row>
    <row r="25" spans="1:14" x14ac:dyDescent="0.25">
      <c r="A25" s="43"/>
      <c r="B25" s="47"/>
      <c r="C25" s="47"/>
      <c r="D25" s="51"/>
      <c r="E25" s="51"/>
      <c r="F25" s="48"/>
      <c r="G25" s="48"/>
      <c r="H25" s="48"/>
      <c r="I25" s="48"/>
      <c r="J25" s="48"/>
      <c r="K25" s="48"/>
      <c r="L25" s="48"/>
      <c r="M25" s="48"/>
      <c r="N25" s="62"/>
    </row>
    <row r="26" spans="1:14" ht="15.75" thickBot="1" x14ac:dyDescent="0.3">
      <c r="A26" s="159" t="s">
        <v>15</v>
      </c>
      <c r="B26" s="56">
        <f t="shared" ref="B26:N26" si="0">SUM(B10:B24)</f>
        <v>56331.979999999996</v>
      </c>
      <c r="C26" s="56">
        <f t="shared" si="0"/>
        <v>46216.3</v>
      </c>
      <c r="D26" s="56">
        <f t="shared" si="0"/>
        <v>541053.84</v>
      </c>
      <c r="E26" s="56">
        <f t="shared" si="0"/>
        <v>289991.01</v>
      </c>
      <c r="F26" s="56">
        <f t="shared" si="0"/>
        <v>225586.87</v>
      </c>
      <c r="G26" s="56">
        <f t="shared" si="0"/>
        <v>708117.82000000007</v>
      </c>
      <c r="H26" s="56">
        <f t="shared" si="0"/>
        <v>263266.05</v>
      </c>
      <c r="I26" s="56">
        <f t="shared" si="0"/>
        <v>0</v>
      </c>
      <c r="J26" s="56">
        <f t="shared" si="0"/>
        <v>0</v>
      </c>
      <c r="K26" s="56">
        <f t="shared" si="0"/>
        <v>0</v>
      </c>
      <c r="L26" s="56">
        <f t="shared" si="0"/>
        <v>0</v>
      </c>
      <c r="M26" s="56">
        <f t="shared" si="0"/>
        <v>0</v>
      </c>
      <c r="N26" s="57">
        <f t="shared" si="0"/>
        <v>2130563.87</v>
      </c>
    </row>
    <row r="27" spans="1:1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9"/>
  <sheetViews>
    <sheetView zoomScaleNormal="100" workbookViewId="0">
      <selection sqref="A1:K1"/>
    </sheetView>
  </sheetViews>
  <sheetFormatPr defaultRowHeight="14.25" x14ac:dyDescent="0.2"/>
  <cols>
    <col min="1" max="1" width="37.5703125" style="64" customWidth="1"/>
    <col min="2" max="2" width="18.28515625" style="78" customWidth="1"/>
    <col min="3" max="3" width="16.7109375" style="78" customWidth="1"/>
    <col min="4" max="4" width="17.140625" style="78" customWidth="1"/>
    <col min="5" max="5" width="19" style="78" customWidth="1"/>
    <col min="6" max="6" width="16.85546875" style="78" customWidth="1"/>
    <col min="7" max="7" width="14.42578125" style="78" bestFit="1" customWidth="1"/>
    <col min="8" max="9" width="15.42578125" style="132" customWidth="1"/>
    <col min="10" max="10" width="14.140625" style="64" bestFit="1" customWidth="1"/>
    <col min="11" max="11" width="17.28515625" style="64" customWidth="1"/>
    <col min="12" max="12" width="14" style="64" customWidth="1"/>
    <col min="13" max="13" width="11.5703125" style="64" bestFit="1" customWidth="1"/>
    <col min="14" max="15" width="9.140625" style="64"/>
    <col min="16" max="16" width="18.140625" style="64" bestFit="1" customWidth="1"/>
    <col min="17" max="17" width="11.85546875" style="64" customWidth="1"/>
    <col min="18" max="258" width="9.140625" style="64"/>
    <col min="259" max="259" width="36.42578125" style="64" customWidth="1"/>
    <col min="260" max="261" width="13.7109375" style="64" customWidth="1"/>
    <col min="262" max="262" width="14.85546875" style="64" bestFit="1" customWidth="1"/>
    <col min="263" max="263" width="13.7109375" style="64" customWidth="1"/>
    <col min="264" max="265" width="15.42578125" style="64" customWidth="1"/>
    <col min="266" max="266" width="14" style="64" bestFit="1" customWidth="1"/>
    <col min="267" max="267" width="9.140625" style="64"/>
    <col min="268" max="268" width="14" style="64" customWidth="1"/>
    <col min="269" max="514" width="9.140625" style="64"/>
    <col min="515" max="515" width="36.42578125" style="64" customWidth="1"/>
    <col min="516" max="517" width="13.7109375" style="64" customWidth="1"/>
    <col min="518" max="518" width="14.85546875" style="64" bestFit="1" customWidth="1"/>
    <col min="519" max="519" width="13.7109375" style="64" customWidth="1"/>
    <col min="520" max="521" width="15.42578125" style="64" customWidth="1"/>
    <col min="522" max="522" width="14" style="64" bestFit="1" customWidth="1"/>
    <col min="523" max="523" width="9.140625" style="64"/>
    <col min="524" max="524" width="14" style="64" customWidth="1"/>
    <col min="525" max="770" width="9.140625" style="64"/>
    <col min="771" max="771" width="36.42578125" style="64" customWidth="1"/>
    <col min="772" max="773" width="13.7109375" style="64" customWidth="1"/>
    <col min="774" max="774" width="14.85546875" style="64" bestFit="1" customWidth="1"/>
    <col min="775" max="775" width="13.7109375" style="64" customWidth="1"/>
    <col min="776" max="777" width="15.42578125" style="64" customWidth="1"/>
    <col min="778" max="778" width="14" style="64" bestFit="1" customWidth="1"/>
    <col min="779" max="779" width="9.140625" style="64"/>
    <col min="780" max="780" width="14" style="64" customWidth="1"/>
    <col min="781" max="1026" width="9.140625" style="64"/>
    <col min="1027" max="1027" width="36.42578125" style="64" customWidth="1"/>
    <col min="1028" max="1029" width="13.7109375" style="64" customWidth="1"/>
    <col min="1030" max="1030" width="14.85546875" style="64" bestFit="1" customWidth="1"/>
    <col min="1031" max="1031" width="13.7109375" style="64" customWidth="1"/>
    <col min="1032" max="1033" width="15.42578125" style="64" customWidth="1"/>
    <col min="1034" max="1034" width="14" style="64" bestFit="1" customWidth="1"/>
    <col min="1035" max="1035" width="9.140625" style="64"/>
    <col min="1036" max="1036" width="14" style="64" customWidth="1"/>
    <col min="1037" max="1282" width="9.140625" style="64"/>
    <col min="1283" max="1283" width="36.42578125" style="64" customWidth="1"/>
    <col min="1284" max="1285" width="13.7109375" style="64" customWidth="1"/>
    <col min="1286" max="1286" width="14.85546875" style="64" bestFit="1" customWidth="1"/>
    <col min="1287" max="1287" width="13.7109375" style="64" customWidth="1"/>
    <col min="1288" max="1289" width="15.42578125" style="64" customWidth="1"/>
    <col min="1290" max="1290" width="14" style="64" bestFit="1" customWidth="1"/>
    <col min="1291" max="1291" width="9.140625" style="64"/>
    <col min="1292" max="1292" width="14" style="64" customWidth="1"/>
    <col min="1293" max="1538" width="9.140625" style="64"/>
    <col min="1539" max="1539" width="36.42578125" style="64" customWidth="1"/>
    <col min="1540" max="1541" width="13.7109375" style="64" customWidth="1"/>
    <col min="1542" max="1542" width="14.85546875" style="64" bestFit="1" customWidth="1"/>
    <col min="1543" max="1543" width="13.7109375" style="64" customWidth="1"/>
    <col min="1544" max="1545" width="15.42578125" style="64" customWidth="1"/>
    <col min="1546" max="1546" width="14" style="64" bestFit="1" customWidth="1"/>
    <col min="1547" max="1547" width="9.140625" style="64"/>
    <col min="1548" max="1548" width="14" style="64" customWidth="1"/>
    <col min="1549" max="1794" width="9.140625" style="64"/>
    <col min="1795" max="1795" width="36.42578125" style="64" customWidth="1"/>
    <col min="1796" max="1797" width="13.7109375" style="64" customWidth="1"/>
    <col min="1798" max="1798" width="14.85546875" style="64" bestFit="1" customWidth="1"/>
    <col min="1799" max="1799" width="13.7109375" style="64" customWidth="1"/>
    <col min="1800" max="1801" width="15.42578125" style="64" customWidth="1"/>
    <col min="1802" max="1802" width="14" style="64" bestFit="1" customWidth="1"/>
    <col min="1803" max="1803" width="9.140625" style="64"/>
    <col min="1804" max="1804" width="14" style="64" customWidth="1"/>
    <col min="1805" max="2050" width="9.140625" style="64"/>
    <col min="2051" max="2051" width="36.42578125" style="64" customWidth="1"/>
    <col min="2052" max="2053" width="13.7109375" style="64" customWidth="1"/>
    <col min="2054" max="2054" width="14.85546875" style="64" bestFit="1" customWidth="1"/>
    <col min="2055" max="2055" width="13.7109375" style="64" customWidth="1"/>
    <col min="2056" max="2057" width="15.42578125" style="64" customWidth="1"/>
    <col min="2058" max="2058" width="14" style="64" bestFit="1" customWidth="1"/>
    <col min="2059" max="2059" width="9.140625" style="64"/>
    <col min="2060" max="2060" width="14" style="64" customWidth="1"/>
    <col min="2061" max="2306" width="9.140625" style="64"/>
    <col min="2307" max="2307" width="36.42578125" style="64" customWidth="1"/>
    <col min="2308" max="2309" width="13.7109375" style="64" customWidth="1"/>
    <col min="2310" max="2310" width="14.85546875" style="64" bestFit="1" customWidth="1"/>
    <col min="2311" max="2311" width="13.7109375" style="64" customWidth="1"/>
    <col min="2312" max="2313" width="15.42578125" style="64" customWidth="1"/>
    <col min="2314" max="2314" width="14" style="64" bestFit="1" customWidth="1"/>
    <col min="2315" max="2315" width="9.140625" style="64"/>
    <col min="2316" max="2316" width="14" style="64" customWidth="1"/>
    <col min="2317" max="2562" width="9.140625" style="64"/>
    <col min="2563" max="2563" width="36.42578125" style="64" customWidth="1"/>
    <col min="2564" max="2565" width="13.7109375" style="64" customWidth="1"/>
    <col min="2566" max="2566" width="14.85546875" style="64" bestFit="1" customWidth="1"/>
    <col min="2567" max="2567" width="13.7109375" style="64" customWidth="1"/>
    <col min="2568" max="2569" width="15.42578125" style="64" customWidth="1"/>
    <col min="2570" max="2570" width="14" style="64" bestFit="1" customWidth="1"/>
    <col min="2571" max="2571" width="9.140625" style="64"/>
    <col min="2572" max="2572" width="14" style="64" customWidth="1"/>
    <col min="2573" max="2818" width="9.140625" style="64"/>
    <col min="2819" max="2819" width="36.42578125" style="64" customWidth="1"/>
    <col min="2820" max="2821" width="13.7109375" style="64" customWidth="1"/>
    <col min="2822" max="2822" width="14.85546875" style="64" bestFit="1" customWidth="1"/>
    <col min="2823" max="2823" width="13.7109375" style="64" customWidth="1"/>
    <col min="2824" max="2825" width="15.42578125" style="64" customWidth="1"/>
    <col min="2826" max="2826" width="14" style="64" bestFit="1" customWidth="1"/>
    <col min="2827" max="2827" width="9.140625" style="64"/>
    <col min="2828" max="2828" width="14" style="64" customWidth="1"/>
    <col min="2829" max="3074" width="9.140625" style="64"/>
    <col min="3075" max="3075" width="36.42578125" style="64" customWidth="1"/>
    <col min="3076" max="3077" width="13.7109375" style="64" customWidth="1"/>
    <col min="3078" max="3078" width="14.85546875" style="64" bestFit="1" customWidth="1"/>
    <col min="3079" max="3079" width="13.7109375" style="64" customWidth="1"/>
    <col min="3080" max="3081" width="15.42578125" style="64" customWidth="1"/>
    <col min="3082" max="3082" width="14" style="64" bestFit="1" customWidth="1"/>
    <col min="3083" max="3083" width="9.140625" style="64"/>
    <col min="3084" max="3084" width="14" style="64" customWidth="1"/>
    <col min="3085" max="3330" width="9.140625" style="64"/>
    <col min="3331" max="3331" width="36.42578125" style="64" customWidth="1"/>
    <col min="3332" max="3333" width="13.7109375" style="64" customWidth="1"/>
    <col min="3334" max="3334" width="14.85546875" style="64" bestFit="1" customWidth="1"/>
    <col min="3335" max="3335" width="13.7109375" style="64" customWidth="1"/>
    <col min="3336" max="3337" width="15.42578125" style="64" customWidth="1"/>
    <col min="3338" max="3338" width="14" style="64" bestFit="1" customWidth="1"/>
    <col min="3339" max="3339" width="9.140625" style="64"/>
    <col min="3340" max="3340" width="14" style="64" customWidth="1"/>
    <col min="3341" max="3586" width="9.140625" style="64"/>
    <col min="3587" max="3587" width="36.42578125" style="64" customWidth="1"/>
    <col min="3588" max="3589" width="13.7109375" style="64" customWidth="1"/>
    <col min="3590" max="3590" width="14.85546875" style="64" bestFit="1" customWidth="1"/>
    <col min="3591" max="3591" width="13.7109375" style="64" customWidth="1"/>
    <col min="3592" max="3593" width="15.42578125" style="64" customWidth="1"/>
    <col min="3594" max="3594" width="14" style="64" bestFit="1" customWidth="1"/>
    <col min="3595" max="3595" width="9.140625" style="64"/>
    <col min="3596" max="3596" width="14" style="64" customWidth="1"/>
    <col min="3597" max="3842" width="9.140625" style="64"/>
    <col min="3843" max="3843" width="36.42578125" style="64" customWidth="1"/>
    <col min="3844" max="3845" width="13.7109375" style="64" customWidth="1"/>
    <col min="3846" max="3846" width="14.85546875" style="64" bestFit="1" customWidth="1"/>
    <col min="3847" max="3847" width="13.7109375" style="64" customWidth="1"/>
    <col min="3848" max="3849" width="15.42578125" style="64" customWidth="1"/>
    <col min="3850" max="3850" width="14" style="64" bestFit="1" customWidth="1"/>
    <col min="3851" max="3851" width="9.140625" style="64"/>
    <col min="3852" max="3852" width="14" style="64" customWidth="1"/>
    <col min="3853" max="4098" width="9.140625" style="64"/>
    <col min="4099" max="4099" width="36.42578125" style="64" customWidth="1"/>
    <col min="4100" max="4101" width="13.7109375" style="64" customWidth="1"/>
    <col min="4102" max="4102" width="14.85546875" style="64" bestFit="1" customWidth="1"/>
    <col min="4103" max="4103" width="13.7109375" style="64" customWidth="1"/>
    <col min="4104" max="4105" width="15.42578125" style="64" customWidth="1"/>
    <col min="4106" max="4106" width="14" style="64" bestFit="1" customWidth="1"/>
    <col min="4107" max="4107" width="9.140625" style="64"/>
    <col min="4108" max="4108" width="14" style="64" customWidth="1"/>
    <col min="4109" max="4354" width="9.140625" style="64"/>
    <col min="4355" max="4355" width="36.42578125" style="64" customWidth="1"/>
    <col min="4356" max="4357" width="13.7109375" style="64" customWidth="1"/>
    <col min="4358" max="4358" width="14.85546875" style="64" bestFit="1" customWidth="1"/>
    <col min="4359" max="4359" width="13.7109375" style="64" customWidth="1"/>
    <col min="4360" max="4361" width="15.42578125" style="64" customWidth="1"/>
    <col min="4362" max="4362" width="14" style="64" bestFit="1" customWidth="1"/>
    <col min="4363" max="4363" width="9.140625" style="64"/>
    <col min="4364" max="4364" width="14" style="64" customWidth="1"/>
    <col min="4365" max="4610" width="9.140625" style="64"/>
    <col min="4611" max="4611" width="36.42578125" style="64" customWidth="1"/>
    <col min="4612" max="4613" width="13.7109375" style="64" customWidth="1"/>
    <col min="4614" max="4614" width="14.85546875" style="64" bestFit="1" customWidth="1"/>
    <col min="4615" max="4615" width="13.7109375" style="64" customWidth="1"/>
    <col min="4616" max="4617" width="15.42578125" style="64" customWidth="1"/>
    <col min="4618" max="4618" width="14" style="64" bestFit="1" customWidth="1"/>
    <col min="4619" max="4619" width="9.140625" style="64"/>
    <col min="4620" max="4620" width="14" style="64" customWidth="1"/>
    <col min="4621" max="4866" width="9.140625" style="64"/>
    <col min="4867" max="4867" width="36.42578125" style="64" customWidth="1"/>
    <col min="4868" max="4869" width="13.7109375" style="64" customWidth="1"/>
    <col min="4870" max="4870" width="14.85546875" style="64" bestFit="1" customWidth="1"/>
    <col min="4871" max="4871" width="13.7109375" style="64" customWidth="1"/>
    <col min="4872" max="4873" width="15.42578125" style="64" customWidth="1"/>
    <col min="4874" max="4874" width="14" style="64" bestFit="1" customWidth="1"/>
    <col min="4875" max="4875" width="9.140625" style="64"/>
    <col min="4876" max="4876" width="14" style="64" customWidth="1"/>
    <col min="4877" max="5122" width="9.140625" style="64"/>
    <col min="5123" max="5123" width="36.42578125" style="64" customWidth="1"/>
    <col min="5124" max="5125" width="13.7109375" style="64" customWidth="1"/>
    <col min="5126" max="5126" width="14.85546875" style="64" bestFit="1" customWidth="1"/>
    <col min="5127" max="5127" width="13.7109375" style="64" customWidth="1"/>
    <col min="5128" max="5129" width="15.42578125" style="64" customWidth="1"/>
    <col min="5130" max="5130" width="14" style="64" bestFit="1" customWidth="1"/>
    <col min="5131" max="5131" width="9.140625" style="64"/>
    <col min="5132" max="5132" width="14" style="64" customWidth="1"/>
    <col min="5133" max="5378" width="9.140625" style="64"/>
    <col min="5379" max="5379" width="36.42578125" style="64" customWidth="1"/>
    <col min="5380" max="5381" width="13.7109375" style="64" customWidth="1"/>
    <col min="5382" max="5382" width="14.85546875" style="64" bestFit="1" customWidth="1"/>
    <col min="5383" max="5383" width="13.7109375" style="64" customWidth="1"/>
    <col min="5384" max="5385" width="15.42578125" style="64" customWidth="1"/>
    <col min="5386" max="5386" width="14" style="64" bestFit="1" customWidth="1"/>
    <col min="5387" max="5387" width="9.140625" style="64"/>
    <col min="5388" max="5388" width="14" style="64" customWidth="1"/>
    <col min="5389" max="5634" width="9.140625" style="64"/>
    <col min="5635" max="5635" width="36.42578125" style="64" customWidth="1"/>
    <col min="5636" max="5637" width="13.7109375" style="64" customWidth="1"/>
    <col min="5638" max="5638" width="14.85546875" style="64" bestFit="1" customWidth="1"/>
    <col min="5639" max="5639" width="13.7109375" style="64" customWidth="1"/>
    <col min="5640" max="5641" width="15.42578125" style="64" customWidth="1"/>
    <col min="5642" max="5642" width="14" style="64" bestFit="1" customWidth="1"/>
    <col min="5643" max="5643" width="9.140625" style="64"/>
    <col min="5644" max="5644" width="14" style="64" customWidth="1"/>
    <col min="5645" max="5890" width="9.140625" style="64"/>
    <col min="5891" max="5891" width="36.42578125" style="64" customWidth="1"/>
    <col min="5892" max="5893" width="13.7109375" style="64" customWidth="1"/>
    <col min="5894" max="5894" width="14.85546875" style="64" bestFit="1" customWidth="1"/>
    <col min="5895" max="5895" width="13.7109375" style="64" customWidth="1"/>
    <col min="5896" max="5897" width="15.42578125" style="64" customWidth="1"/>
    <col min="5898" max="5898" width="14" style="64" bestFit="1" customWidth="1"/>
    <col min="5899" max="5899" width="9.140625" style="64"/>
    <col min="5900" max="5900" width="14" style="64" customWidth="1"/>
    <col min="5901" max="6146" width="9.140625" style="64"/>
    <col min="6147" max="6147" width="36.42578125" style="64" customWidth="1"/>
    <col min="6148" max="6149" width="13.7109375" style="64" customWidth="1"/>
    <col min="6150" max="6150" width="14.85546875" style="64" bestFit="1" customWidth="1"/>
    <col min="6151" max="6151" width="13.7109375" style="64" customWidth="1"/>
    <col min="6152" max="6153" width="15.42578125" style="64" customWidth="1"/>
    <col min="6154" max="6154" width="14" style="64" bestFit="1" customWidth="1"/>
    <col min="6155" max="6155" width="9.140625" style="64"/>
    <col min="6156" max="6156" width="14" style="64" customWidth="1"/>
    <col min="6157" max="6402" width="9.140625" style="64"/>
    <col min="6403" max="6403" width="36.42578125" style="64" customWidth="1"/>
    <col min="6404" max="6405" width="13.7109375" style="64" customWidth="1"/>
    <col min="6406" max="6406" width="14.85546875" style="64" bestFit="1" customWidth="1"/>
    <col min="6407" max="6407" width="13.7109375" style="64" customWidth="1"/>
    <col min="6408" max="6409" width="15.42578125" style="64" customWidth="1"/>
    <col min="6410" max="6410" width="14" style="64" bestFit="1" customWidth="1"/>
    <col min="6411" max="6411" width="9.140625" style="64"/>
    <col min="6412" max="6412" width="14" style="64" customWidth="1"/>
    <col min="6413" max="6658" width="9.140625" style="64"/>
    <col min="6659" max="6659" width="36.42578125" style="64" customWidth="1"/>
    <col min="6660" max="6661" width="13.7109375" style="64" customWidth="1"/>
    <col min="6662" max="6662" width="14.85546875" style="64" bestFit="1" customWidth="1"/>
    <col min="6663" max="6663" width="13.7109375" style="64" customWidth="1"/>
    <col min="6664" max="6665" width="15.42578125" style="64" customWidth="1"/>
    <col min="6666" max="6666" width="14" style="64" bestFit="1" customWidth="1"/>
    <col min="6667" max="6667" width="9.140625" style="64"/>
    <col min="6668" max="6668" width="14" style="64" customWidth="1"/>
    <col min="6669" max="6914" width="9.140625" style="64"/>
    <col min="6915" max="6915" width="36.42578125" style="64" customWidth="1"/>
    <col min="6916" max="6917" width="13.7109375" style="64" customWidth="1"/>
    <col min="6918" max="6918" width="14.85546875" style="64" bestFit="1" customWidth="1"/>
    <col min="6919" max="6919" width="13.7109375" style="64" customWidth="1"/>
    <col min="6920" max="6921" width="15.42578125" style="64" customWidth="1"/>
    <col min="6922" max="6922" width="14" style="64" bestFit="1" customWidth="1"/>
    <col min="6923" max="6923" width="9.140625" style="64"/>
    <col min="6924" max="6924" width="14" style="64" customWidth="1"/>
    <col min="6925" max="7170" width="9.140625" style="64"/>
    <col min="7171" max="7171" width="36.42578125" style="64" customWidth="1"/>
    <col min="7172" max="7173" width="13.7109375" style="64" customWidth="1"/>
    <col min="7174" max="7174" width="14.85546875" style="64" bestFit="1" customWidth="1"/>
    <col min="7175" max="7175" width="13.7109375" style="64" customWidth="1"/>
    <col min="7176" max="7177" width="15.42578125" style="64" customWidth="1"/>
    <col min="7178" max="7178" width="14" style="64" bestFit="1" customWidth="1"/>
    <col min="7179" max="7179" width="9.140625" style="64"/>
    <col min="7180" max="7180" width="14" style="64" customWidth="1"/>
    <col min="7181" max="7426" width="9.140625" style="64"/>
    <col min="7427" max="7427" width="36.42578125" style="64" customWidth="1"/>
    <col min="7428" max="7429" width="13.7109375" style="64" customWidth="1"/>
    <col min="7430" max="7430" width="14.85546875" style="64" bestFit="1" customWidth="1"/>
    <col min="7431" max="7431" width="13.7109375" style="64" customWidth="1"/>
    <col min="7432" max="7433" width="15.42578125" style="64" customWidth="1"/>
    <col min="7434" max="7434" width="14" style="64" bestFit="1" customWidth="1"/>
    <col min="7435" max="7435" width="9.140625" style="64"/>
    <col min="7436" max="7436" width="14" style="64" customWidth="1"/>
    <col min="7437" max="7682" width="9.140625" style="64"/>
    <col min="7683" max="7683" width="36.42578125" style="64" customWidth="1"/>
    <col min="7684" max="7685" width="13.7109375" style="64" customWidth="1"/>
    <col min="7686" max="7686" width="14.85546875" style="64" bestFit="1" customWidth="1"/>
    <col min="7687" max="7687" width="13.7109375" style="64" customWidth="1"/>
    <col min="7688" max="7689" width="15.42578125" style="64" customWidth="1"/>
    <col min="7690" max="7690" width="14" style="64" bestFit="1" customWidth="1"/>
    <col min="7691" max="7691" width="9.140625" style="64"/>
    <col min="7692" max="7692" width="14" style="64" customWidth="1"/>
    <col min="7693" max="7938" width="9.140625" style="64"/>
    <col min="7939" max="7939" width="36.42578125" style="64" customWidth="1"/>
    <col min="7940" max="7941" width="13.7109375" style="64" customWidth="1"/>
    <col min="7942" max="7942" width="14.85546875" style="64" bestFit="1" customWidth="1"/>
    <col min="7943" max="7943" width="13.7109375" style="64" customWidth="1"/>
    <col min="7944" max="7945" width="15.42578125" style="64" customWidth="1"/>
    <col min="7946" max="7946" width="14" style="64" bestFit="1" customWidth="1"/>
    <col min="7947" max="7947" width="9.140625" style="64"/>
    <col min="7948" max="7948" width="14" style="64" customWidth="1"/>
    <col min="7949" max="8194" width="9.140625" style="64"/>
    <col min="8195" max="8195" width="36.42578125" style="64" customWidth="1"/>
    <col min="8196" max="8197" width="13.7109375" style="64" customWidth="1"/>
    <col min="8198" max="8198" width="14.85546875" style="64" bestFit="1" customWidth="1"/>
    <col min="8199" max="8199" width="13.7109375" style="64" customWidth="1"/>
    <col min="8200" max="8201" width="15.42578125" style="64" customWidth="1"/>
    <col min="8202" max="8202" width="14" style="64" bestFit="1" customWidth="1"/>
    <col min="8203" max="8203" width="9.140625" style="64"/>
    <col min="8204" max="8204" width="14" style="64" customWidth="1"/>
    <col min="8205" max="8450" width="9.140625" style="64"/>
    <col min="8451" max="8451" width="36.42578125" style="64" customWidth="1"/>
    <col min="8452" max="8453" width="13.7109375" style="64" customWidth="1"/>
    <col min="8454" max="8454" width="14.85546875" style="64" bestFit="1" customWidth="1"/>
    <col min="8455" max="8455" width="13.7109375" style="64" customWidth="1"/>
    <col min="8456" max="8457" width="15.42578125" style="64" customWidth="1"/>
    <col min="8458" max="8458" width="14" style="64" bestFit="1" customWidth="1"/>
    <col min="8459" max="8459" width="9.140625" style="64"/>
    <col min="8460" max="8460" width="14" style="64" customWidth="1"/>
    <col min="8461" max="8706" width="9.140625" style="64"/>
    <col min="8707" max="8707" width="36.42578125" style="64" customWidth="1"/>
    <col min="8708" max="8709" width="13.7109375" style="64" customWidth="1"/>
    <col min="8710" max="8710" width="14.85546875" style="64" bestFit="1" customWidth="1"/>
    <col min="8711" max="8711" width="13.7109375" style="64" customWidth="1"/>
    <col min="8712" max="8713" width="15.42578125" style="64" customWidth="1"/>
    <col min="8714" max="8714" width="14" style="64" bestFit="1" customWidth="1"/>
    <col min="8715" max="8715" width="9.140625" style="64"/>
    <col min="8716" max="8716" width="14" style="64" customWidth="1"/>
    <col min="8717" max="8962" width="9.140625" style="64"/>
    <col min="8963" max="8963" width="36.42578125" style="64" customWidth="1"/>
    <col min="8964" max="8965" width="13.7109375" style="64" customWidth="1"/>
    <col min="8966" max="8966" width="14.85546875" style="64" bestFit="1" customWidth="1"/>
    <col min="8967" max="8967" width="13.7109375" style="64" customWidth="1"/>
    <col min="8968" max="8969" width="15.42578125" style="64" customWidth="1"/>
    <col min="8970" max="8970" width="14" style="64" bestFit="1" customWidth="1"/>
    <col min="8971" max="8971" width="9.140625" style="64"/>
    <col min="8972" max="8972" width="14" style="64" customWidth="1"/>
    <col min="8973" max="9218" width="9.140625" style="64"/>
    <col min="9219" max="9219" width="36.42578125" style="64" customWidth="1"/>
    <col min="9220" max="9221" width="13.7109375" style="64" customWidth="1"/>
    <col min="9222" max="9222" width="14.85546875" style="64" bestFit="1" customWidth="1"/>
    <col min="9223" max="9223" width="13.7109375" style="64" customWidth="1"/>
    <col min="9224" max="9225" width="15.42578125" style="64" customWidth="1"/>
    <col min="9226" max="9226" width="14" style="64" bestFit="1" customWidth="1"/>
    <col min="9227" max="9227" width="9.140625" style="64"/>
    <col min="9228" max="9228" width="14" style="64" customWidth="1"/>
    <col min="9229" max="9474" width="9.140625" style="64"/>
    <col min="9475" max="9475" width="36.42578125" style="64" customWidth="1"/>
    <col min="9476" max="9477" width="13.7109375" style="64" customWidth="1"/>
    <col min="9478" max="9478" width="14.85546875" style="64" bestFit="1" customWidth="1"/>
    <col min="9479" max="9479" width="13.7109375" style="64" customWidth="1"/>
    <col min="9480" max="9481" width="15.42578125" style="64" customWidth="1"/>
    <col min="9482" max="9482" width="14" style="64" bestFit="1" customWidth="1"/>
    <col min="9483" max="9483" width="9.140625" style="64"/>
    <col min="9484" max="9484" width="14" style="64" customWidth="1"/>
    <col min="9485" max="9730" width="9.140625" style="64"/>
    <col min="9731" max="9731" width="36.42578125" style="64" customWidth="1"/>
    <col min="9732" max="9733" width="13.7109375" style="64" customWidth="1"/>
    <col min="9734" max="9734" width="14.85546875" style="64" bestFit="1" customWidth="1"/>
    <col min="9735" max="9735" width="13.7109375" style="64" customWidth="1"/>
    <col min="9736" max="9737" width="15.42578125" style="64" customWidth="1"/>
    <col min="9738" max="9738" width="14" style="64" bestFit="1" customWidth="1"/>
    <col min="9739" max="9739" width="9.140625" style="64"/>
    <col min="9740" max="9740" width="14" style="64" customWidth="1"/>
    <col min="9741" max="9986" width="9.140625" style="64"/>
    <col min="9987" max="9987" width="36.42578125" style="64" customWidth="1"/>
    <col min="9988" max="9989" width="13.7109375" style="64" customWidth="1"/>
    <col min="9990" max="9990" width="14.85546875" style="64" bestFit="1" customWidth="1"/>
    <col min="9991" max="9991" width="13.7109375" style="64" customWidth="1"/>
    <col min="9992" max="9993" width="15.42578125" style="64" customWidth="1"/>
    <col min="9994" max="9994" width="14" style="64" bestFit="1" customWidth="1"/>
    <col min="9995" max="9995" width="9.140625" style="64"/>
    <col min="9996" max="9996" width="14" style="64" customWidth="1"/>
    <col min="9997" max="10242" width="9.140625" style="64"/>
    <col min="10243" max="10243" width="36.42578125" style="64" customWidth="1"/>
    <col min="10244" max="10245" width="13.7109375" style="64" customWidth="1"/>
    <col min="10246" max="10246" width="14.85546875" style="64" bestFit="1" customWidth="1"/>
    <col min="10247" max="10247" width="13.7109375" style="64" customWidth="1"/>
    <col min="10248" max="10249" width="15.42578125" style="64" customWidth="1"/>
    <col min="10250" max="10250" width="14" style="64" bestFit="1" customWidth="1"/>
    <col min="10251" max="10251" width="9.140625" style="64"/>
    <col min="10252" max="10252" width="14" style="64" customWidth="1"/>
    <col min="10253" max="10498" width="9.140625" style="64"/>
    <col min="10499" max="10499" width="36.42578125" style="64" customWidth="1"/>
    <col min="10500" max="10501" width="13.7109375" style="64" customWidth="1"/>
    <col min="10502" max="10502" width="14.85546875" style="64" bestFit="1" customWidth="1"/>
    <col min="10503" max="10503" width="13.7109375" style="64" customWidth="1"/>
    <col min="10504" max="10505" width="15.42578125" style="64" customWidth="1"/>
    <col min="10506" max="10506" width="14" style="64" bestFit="1" customWidth="1"/>
    <col min="10507" max="10507" width="9.140625" style="64"/>
    <col min="10508" max="10508" width="14" style="64" customWidth="1"/>
    <col min="10509" max="10754" width="9.140625" style="64"/>
    <col min="10755" max="10755" width="36.42578125" style="64" customWidth="1"/>
    <col min="10756" max="10757" width="13.7109375" style="64" customWidth="1"/>
    <col min="10758" max="10758" width="14.85546875" style="64" bestFit="1" customWidth="1"/>
    <col min="10759" max="10759" width="13.7109375" style="64" customWidth="1"/>
    <col min="10760" max="10761" width="15.42578125" style="64" customWidth="1"/>
    <col min="10762" max="10762" width="14" style="64" bestFit="1" customWidth="1"/>
    <col min="10763" max="10763" width="9.140625" style="64"/>
    <col min="10764" max="10764" width="14" style="64" customWidth="1"/>
    <col min="10765" max="11010" width="9.140625" style="64"/>
    <col min="11011" max="11011" width="36.42578125" style="64" customWidth="1"/>
    <col min="11012" max="11013" width="13.7109375" style="64" customWidth="1"/>
    <col min="11014" max="11014" width="14.85546875" style="64" bestFit="1" customWidth="1"/>
    <col min="11015" max="11015" width="13.7109375" style="64" customWidth="1"/>
    <col min="11016" max="11017" width="15.42578125" style="64" customWidth="1"/>
    <col min="11018" max="11018" width="14" style="64" bestFit="1" customWidth="1"/>
    <col min="11019" max="11019" width="9.140625" style="64"/>
    <col min="11020" max="11020" width="14" style="64" customWidth="1"/>
    <col min="11021" max="11266" width="9.140625" style="64"/>
    <col min="11267" max="11267" width="36.42578125" style="64" customWidth="1"/>
    <col min="11268" max="11269" width="13.7109375" style="64" customWidth="1"/>
    <col min="11270" max="11270" width="14.85546875" style="64" bestFit="1" customWidth="1"/>
    <col min="11271" max="11271" width="13.7109375" style="64" customWidth="1"/>
    <col min="11272" max="11273" width="15.42578125" style="64" customWidth="1"/>
    <col min="11274" max="11274" width="14" style="64" bestFit="1" customWidth="1"/>
    <col min="11275" max="11275" width="9.140625" style="64"/>
    <col min="11276" max="11276" width="14" style="64" customWidth="1"/>
    <col min="11277" max="11522" width="9.140625" style="64"/>
    <col min="11523" max="11523" width="36.42578125" style="64" customWidth="1"/>
    <col min="11524" max="11525" width="13.7109375" style="64" customWidth="1"/>
    <col min="11526" max="11526" width="14.85546875" style="64" bestFit="1" customWidth="1"/>
    <col min="11527" max="11527" width="13.7109375" style="64" customWidth="1"/>
    <col min="11528" max="11529" width="15.42578125" style="64" customWidth="1"/>
    <col min="11530" max="11530" width="14" style="64" bestFit="1" customWidth="1"/>
    <col min="11531" max="11531" width="9.140625" style="64"/>
    <col min="11532" max="11532" width="14" style="64" customWidth="1"/>
    <col min="11533" max="11778" width="9.140625" style="64"/>
    <col min="11779" max="11779" width="36.42578125" style="64" customWidth="1"/>
    <col min="11780" max="11781" width="13.7109375" style="64" customWidth="1"/>
    <col min="11782" max="11782" width="14.85546875" style="64" bestFit="1" customWidth="1"/>
    <col min="11783" max="11783" width="13.7109375" style="64" customWidth="1"/>
    <col min="11784" max="11785" width="15.42578125" style="64" customWidth="1"/>
    <col min="11786" max="11786" width="14" style="64" bestFit="1" customWidth="1"/>
    <col min="11787" max="11787" width="9.140625" style="64"/>
    <col min="11788" max="11788" width="14" style="64" customWidth="1"/>
    <col min="11789" max="12034" width="9.140625" style="64"/>
    <col min="12035" max="12035" width="36.42578125" style="64" customWidth="1"/>
    <col min="12036" max="12037" width="13.7109375" style="64" customWidth="1"/>
    <col min="12038" max="12038" width="14.85546875" style="64" bestFit="1" customWidth="1"/>
    <col min="12039" max="12039" width="13.7109375" style="64" customWidth="1"/>
    <col min="12040" max="12041" width="15.42578125" style="64" customWidth="1"/>
    <col min="12042" max="12042" width="14" style="64" bestFit="1" customWidth="1"/>
    <col min="12043" max="12043" width="9.140625" style="64"/>
    <col min="12044" max="12044" width="14" style="64" customWidth="1"/>
    <col min="12045" max="12290" width="9.140625" style="64"/>
    <col min="12291" max="12291" width="36.42578125" style="64" customWidth="1"/>
    <col min="12292" max="12293" width="13.7109375" style="64" customWidth="1"/>
    <col min="12294" max="12294" width="14.85546875" style="64" bestFit="1" customWidth="1"/>
    <col min="12295" max="12295" width="13.7109375" style="64" customWidth="1"/>
    <col min="12296" max="12297" width="15.42578125" style="64" customWidth="1"/>
    <col min="12298" max="12298" width="14" style="64" bestFit="1" customWidth="1"/>
    <col min="12299" max="12299" width="9.140625" style="64"/>
    <col min="12300" max="12300" width="14" style="64" customWidth="1"/>
    <col min="12301" max="12546" width="9.140625" style="64"/>
    <col min="12547" max="12547" width="36.42578125" style="64" customWidth="1"/>
    <col min="12548" max="12549" width="13.7109375" style="64" customWidth="1"/>
    <col min="12550" max="12550" width="14.85546875" style="64" bestFit="1" customWidth="1"/>
    <col min="12551" max="12551" width="13.7109375" style="64" customWidth="1"/>
    <col min="12552" max="12553" width="15.42578125" style="64" customWidth="1"/>
    <col min="12554" max="12554" width="14" style="64" bestFit="1" customWidth="1"/>
    <col min="12555" max="12555" width="9.140625" style="64"/>
    <col min="12556" max="12556" width="14" style="64" customWidth="1"/>
    <col min="12557" max="12802" width="9.140625" style="64"/>
    <col min="12803" max="12803" width="36.42578125" style="64" customWidth="1"/>
    <col min="12804" max="12805" width="13.7109375" style="64" customWidth="1"/>
    <col min="12806" max="12806" width="14.85546875" style="64" bestFit="1" customWidth="1"/>
    <col min="12807" max="12807" width="13.7109375" style="64" customWidth="1"/>
    <col min="12808" max="12809" width="15.42578125" style="64" customWidth="1"/>
    <col min="12810" max="12810" width="14" style="64" bestFit="1" customWidth="1"/>
    <col min="12811" max="12811" width="9.140625" style="64"/>
    <col min="12812" max="12812" width="14" style="64" customWidth="1"/>
    <col min="12813" max="13058" width="9.140625" style="64"/>
    <col min="13059" max="13059" width="36.42578125" style="64" customWidth="1"/>
    <col min="13060" max="13061" width="13.7109375" style="64" customWidth="1"/>
    <col min="13062" max="13062" width="14.85546875" style="64" bestFit="1" customWidth="1"/>
    <col min="13063" max="13063" width="13.7109375" style="64" customWidth="1"/>
    <col min="13064" max="13065" width="15.42578125" style="64" customWidth="1"/>
    <col min="13066" max="13066" width="14" style="64" bestFit="1" customWidth="1"/>
    <col min="13067" max="13067" width="9.140625" style="64"/>
    <col min="13068" max="13068" width="14" style="64" customWidth="1"/>
    <col min="13069" max="13314" width="9.140625" style="64"/>
    <col min="13315" max="13315" width="36.42578125" style="64" customWidth="1"/>
    <col min="13316" max="13317" width="13.7109375" style="64" customWidth="1"/>
    <col min="13318" max="13318" width="14.85546875" style="64" bestFit="1" customWidth="1"/>
    <col min="13319" max="13319" width="13.7109375" style="64" customWidth="1"/>
    <col min="13320" max="13321" width="15.42578125" style="64" customWidth="1"/>
    <col min="13322" max="13322" width="14" style="64" bestFit="1" customWidth="1"/>
    <col min="13323" max="13323" width="9.140625" style="64"/>
    <col min="13324" max="13324" width="14" style="64" customWidth="1"/>
    <col min="13325" max="13570" width="9.140625" style="64"/>
    <col min="13571" max="13571" width="36.42578125" style="64" customWidth="1"/>
    <col min="13572" max="13573" width="13.7109375" style="64" customWidth="1"/>
    <col min="13574" max="13574" width="14.85546875" style="64" bestFit="1" customWidth="1"/>
    <col min="13575" max="13575" width="13.7109375" style="64" customWidth="1"/>
    <col min="13576" max="13577" width="15.42578125" style="64" customWidth="1"/>
    <col min="13578" max="13578" width="14" style="64" bestFit="1" customWidth="1"/>
    <col min="13579" max="13579" width="9.140625" style="64"/>
    <col min="13580" max="13580" width="14" style="64" customWidth="1"/>
    <col min="13581" max="13826" width="9.140625" style="64"/>
    <col min="13827" max="13827" width="36.42578125" style="64" customWidth="1"/>
    <col min="13828" max="13829" width="13.7109375" style="64" customWidth="1"/>
    <col min="13830" max="13830" width="14.85546875" style="64" bestFit="1" customWidth="1"/>
    <col min="13831" max="13831" width="13.7109375" style="64" customWidth="1"/>
    <col min="13832" max="13833" width="15.42578125" style="64" customWidth="1"/>
    <col min="13834" max="13834" width="14" style="64" bestFit="1" customWidth="1"/>
    <col min="13835" max="13835" width="9.140625" style="64"/>
    <col min="13836" max="13836" width="14" style="64" customWidth="1"/>
    <col min="13837" max="14082" width="9.140625" style="64"/>
    <col min="14083" max="14083" width="36.42578125" style="64" customWidth="1"/>
    <col min="14084" max="14085" width="13.7109375" style="64" customWidth="1"/>
    <col min="14086" max="14086" width="14.85546875" style="64" bestFit="1" customWidth="1"/>
    <col min="14087" max="14087" width="13.7109375" style="64" customWidth="1"/>
    <col min="14088" max="14089" width="15.42578125" style="64" customWidth="1"/>
    <col min="14090" max="14090" width="14" style="64" bestFit="1" customWidth="1"/>
    <col min="14091" max="14091" width="9.140625" style="64"/>
    <col min="14092" max="14092" width="14" style="64" customWidth="1"/>
    <col min="14093" max="14338" width="9.140625" style="64"/>
    <col min="14339" max="14339" width="36.42578125" style="64" customWidth="1"/>
    <col min="14340" max="14341" width="13.7109375" style="64" customWidth="1"/>
    <col min="14342" max="14342" width="14.85546875" style="64" bestFit="1" customWidth="1"/>
    <col min="14343" max="14343" width="13.7109375" style="64" customWidth="1"/>
    <col min="14344" max="14345" width="15.42578125" style="64" customWidth="1"/>
    <col min="14346" max="14346" width="14" style="64" bestFit="1" customWidth="1"/>
    <col min="14347" max="14347" width="9.140625" style="64"/>
    <col min="14348" max="14348" width="14" style="64" customWidth="1"/>
    <col min="14349" max="14594" width="9.140625" style="64"/>
    <col min="14595" max="14595" width="36.42578125" style="64" customWidth="1"/>
    <col min="14596" max="14597" width="13.7109375" style="64" customWidth="1"/>
    <col min="14598" max="14598" width="14.85546875" style="64" bestFit="1" customWidth="1"/>
    <col min="14599" max="14599" width="13.7109375" style="64" customWidth="1"/>
    <col min="14600" max="14601" width="15.42578125" style="64" customWidth="1"/>
    <col min="14602" max="14602" width="14" style="64" bestFit="1" customWidth="1"/>
    <col min="14603" max="14603" width="9.140625" style="64"/>
    <col min="14604" max="14604" width="14" style="64" customWidth="1"/>
    <col min="14605" max="14850" width="9.140625" style="64"/>
    <col min="14851" max="14851" width="36.42578125" style="64" customWidth="1"/>
    <col min="14852" max="14853" width="13.7109375" style="64" customWidth="1"/>
    <col min="14854" max="14854" width="14.85546875" style="64" bestFit="1" customWidth="1"/>
    <col min="14855" max="14855" width="13.7109375" style="64" customWidth="1"/>
    <col min="14856" max="14857" width="15.42578125" style="64" customWidth="1"/>
    <col min="14858" max="14858" width="14" style="64" bestFit="1" customWidth="1"/>
    <col min="14859" max="14859" width="9.140625" style="64"/>
    <col min="14860" max="14860" width="14" style="64" customWidth="1"/>
    <col min="14861" max="15106" width="9.140625" style="64"/>
    <col min="15107" max="15107" width="36.42578125" style="64" customWidth="1"/>
    <col min="15108" max="15109" width="13.7109375" style="64" customWidth="1"/>
    <col min="15110" max="15110" width="14.85546875" style="64" bestFit="1" customWidth="1"/>
    <col min="15111" max="15111" width="13.7109375" style="64" customWidth="1"/>
    <col min="15112" max="15113" width="15.42578125" style="64" customWidth="1"/>
    <col min="15114" max="15114" width="14" style="64" bestFit="1" customWidth="1"/>
    <col min="15115" max="15115" width="9.140625" style="64"/>
    <col min="15116" max="15116" width="14" style="64" customWidth="1"/>
    <col min="15117" max="15362" width="9.140625" style="64"/>
    <col min="15363" max="15363" width="36.42578125" style="64" customWidth="1"/>
    <col min="15364" max="15365" width="13.7109375" style="64" customWidth="1"/>
    <col min="15366" max="15366" width="14.85546875" style="64" bestFit="1" customWidth="1"/>
    <col min="15367" max="15367" width="13.7109375" style="64" customWidth="1"/>
    <col min="15368" max="15369" width="15.42578125" style="64" customWidth="1"/>
    <col min="15370" max="15370" width="14" style="64" bestFit="1" customWidth="1"/>
    <col min="15371" max="15371" width="9.140625" style="64"/>
    <col min="15372" max="15372" width="14" style="64" customWidth="1"/>
    <col min="15373" max="15618" width="9.140625" style="64"/>
    <col min="15619" max="15619" width="36.42578125" style="64" customWidth="1"/>
    <col min="15620" max="15621" width="13.7109375" style="64" customWidth="1"/>
    <col min="15622" max="15622" width="14.85546875" style="64" bestFit="1" customWidth="1"/>
    <col min="15623" max="15623" width="13.7109375" style="64" customWidth="1"/>
    <col min="15624" max="15625" width="15.42578125" style="64" customWidth="1"/>
    <col min="15626" max="15626" width="14" style="64" bestFit="1" customWidth="1"/>
    <col min="15627" max="15627" width="9.140625" style="64"/>
    <col min="15628" max="15628" width="14" style="64" customWidth="1"/>
    <col min="15629" max="15874" width="9.140625" style="64"/>
    <col min="15875" max="15875" width="36.42578125" style="64" customWidth="1"/>
    <col min="15876" max="15877" width="13.7109375" style="64" customWidth="1"/>
    <col min="15878" max="15878" width="14.85546875" style="64" bestFit="1" customWidth="1"/>
    <col min="15879" max="15879" width="13.7109375" style="64" customWidth="1"/>
    <col min="15880" max="15881" width="15.42578125" style="64" customWidth="1"/>
    <col min="15882" max="15882" width="14" style="64" bestFit="1" customWidth="1"/>
    <col min="15883" max="15883" width="9.140625" style="64"/>
    <col min="15884" max="15884" width="14" style="64" customWidth="1"/>
    <col min="15885" max="16130" width="9.140625" style="64"/>
    <col min="16131" max="16131" width="36.42578125" style="64" customWidth="1"/>
    <col min="16132" max="16133" width="13.7109375" style="64" customWidth="1"/>
    <col min="16134" max="16134" width="14.85546875" style="64" bestFit="1" customWidth="1"/>
    <col min="16135" max="16135" width="13.7109375" style="64" customWidth="1"/>
    <col min="16136" max="16137" width="15.42578125" style="64" customWidth="1"/>
    <col min="16138" max="16138" width="14" style="64" bestFit="1" customWidth="1"/>
    <col min="16139" max="16139" width="9.140625" style="64"/>
    <col min="16140" max="16140" width="14" style="64" customWidth="1"/>
    <col min="16141" max="16384" width="9.140625" style="64"/>
  </cols>
  <sheetData>
    <row r="1" spans="1:11" ht="15" x14ac:dyDescent="0.25">
      <c r="A1" s="167" t="s">
        <v>75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5" x14ac:dyDescent="0.25">
      <c r="A2" s="167" t="s">
        <v>82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x14ac:dyDescent="0.2">
      <c r="B3" s="64"/>
      <c r="C3" s="64"/>
      <c r="D3" s="64"/>
      <c r="E3" s="64"/>
      <c r="F3" s="64"/>
      <c r="G3" s="64"/>
    </row>
    <row r="4" spans="1:11" x14ac:dyDescent="0.2">
      <c r="A4" s="105" t="s">
        <v>46</v>
      </c>
      <c r="B4" s="133"/>
      <c r="C4" s="134"/>
      <c r="D4" s="134"/>
      <c r="E4" s="134"/>
      <c r="F4" s="134"/>
      <c r="G4" s="134"/>
      <c r="H4" s="134"/>
      <c r="I4" s="134"/>
      <c r="J4" s="105"/>
    </row>
    <row r="5" spans="1:11" x14ac:dyDescent="0.2">
      <c r="B5" s="135"/>
      <c r="C5" s="135"/>
      <c r="D5" s="135"/>
      <c r="E5" s="135"/>
      <c r="F5" s="136"/>
      <c r="G5" s="136"/>
      <c r="H5" s="135"/>
      <c r="I5" s="135"/>
      <c r="J5" s="78"/>
    </row>
    <row r="6" spans="1:11" s="135" customFormat="1" ht="44.25" customHeight="1" x14ac:dyDescent="0.25">
      <c r="A6" s="137" t="s">
        <v>23</v>
      </c>
      <c r="B6" s="138" t="s">
        <v>85</v>
      </c>
      <c r="C6" s="138" t="s">
        <v>88</v>
      </c>
      <c r="D6" s="138"/>
      <c r="E6" s="138"/>
      <c r="F6" s="138"/>
      <c r="G6" s="72"/>
      <c r="H6" s="72"/>
      <c r="I6" s="72"/>
      <c r="J6" s="72"/>
      <c r="K6" s="139" t="s">
        <v>15</v>
      </c>
    </row>
    <row r="7" spans="1:11" x14ac:dyDescent="0.2">
      <c r="B7" s="114"/>
      <c r="C7" s="114"/>
      <c r="D7" s="114"/>
      <c r="E7" s="114"/>
      <c r="F7" s="114"/>
      <c r="G7" s="64"/>
      <c r="H7" s="64"/>
      <c r="I7" s="64"/>
      <c r="K7" s="78"/>
    </row>
    <row r="8" spans="1:11" x14ac:dyDescent="0.2">
      <c r="A8" s="64" t="s">
        <v>47</v>
      </c>
      <c r="B8" s="76">
        <v>642121.87</v>
      </c>
      <c r="C8" s="76">
        <v>289635.57</v>
      </c>
      <c r="D8" s="76"/>
      <c r="E8" s="76"/>
      <c r="F8" s="76"/>
      <c r="G8" s="76"/>
      <c r="H8" s="76"/>
      <c r="I8" s="76"/>
      <c r="J8" s="76"/>
      <c r="K8" s="88">
        <f t="shared" ref="K8:K24" si="0">SUM(B8:J8)</f>
        <v>931757.44</v>
      </c>
    </row>
    <row r="9" spans="1:11" x14ac:dyDescent="0.2">
      <c r="A9" s="64" t="s">
        <v>24</v>
      </c>
      <c r="B9" s="76">
        <v>1303715.42</v>
      </c>
      <c r="C9" s="76">
        <v>226989.73</v>
      </c>
      <c r="D9" s="76"/>
      <c r="E9" s="76"/>
      <c r="F9" s="76"/>
      <c r="G9" s="76"/>
      <c r="H9" s="76"/>
      <c r="I9" s="76"/>
      <c r="J9" s="76"/>
      <c r="K9" s="88">
        <f t="shared" si="0"/>
        <v>1530705.15</v>
      </c>
    </row>
    <row r="10" spans="1:11" x14ac:dyDescent="0.2">
      <c r="A10" s="64" t="s">
        <v>25</v>
      </c>
      <c r="B10" s="76">
        <v>37475016.149999999</v>
      </c>
      <c r="C10" s="76">
        <v>4101173.97</v>
      </c>
      <c r="D10" s="76"/>
      <c r="E10" s="76"/>
      <c r="F10" s="76"/>
      <c r="G10" s="76"/>
      <c r="H10" s="76"/>
      <c r="I10" s="76"/>
      <c r="J10" s="76"/>
      <c r="K10" s="88">
        <f t="shared" si="0"/>
        <v>41576190.119999997</v>
      </c>
    </row>
    <row r="11" spans="1:11" x14ac:dyDescent="0.2">
      <c r="A11" s="64" t="s">
        <v>26</v>
      </c>
      <c r="B11" s="76">
        <v>697947.06</v>
      </c>
      <c r="C11" s="76">
        <v>75762.27</v>
      </c>
      <c r="D11" s="76"/>
      <c r="E11" s="76"/>
      <c r="F11" s="76"/>
      <c r="G11" s="76"/>
      <c r="H11" s="76"/>
      <c r="I11" s="76"/>
      <c r="J11" s="76"/>
      <c r="K11" s="88">
        <f t="shared" si="0"/>
        <v>773709.33000000007</v>
      </c>
    </row>
    <row r="12" spans="1:11" x14ac:dyDescent="0.2">
      <c r="A12" s="64" t="s">
        <v>27</v>
      </c>
      <c r="B12" s="76">
        <v>3038932.74</v>
      </c>
      <c r="C12" s="76">
        <v>700864.44</v>
      </c>
      <c r="D12" s="76"/>
      <c r="E12" s="76"/>
      <c r="F12" s="76"/>
      <c r="G12" s="76"/>
      <c r="H12" s="76"/>
      <c r="I12" s="76"/>
      <c r="J12" s="76"/>
      <c r="K12" s="88">
        <f t="shared" si="0"/>
        <v>3739797.18</v>
      </c>
    </row>
    <row r="13" spans="1:11" x14ac:dyDescent="0.2">
      <c r="A13" s="64" t="s">
        <v>28</v>
      </c>
      <c r="B13" s="76">
        <v>838753.93</v>
      </c>
      <c r="C13" s="76">
        <v>18213.45</v>
      </c>
      <c r="D13" s="76"/>
      <c r="E13" s="76"/>
      <c r="F13" s="76"/>
      <c r="G13" s="76"/>
      <c r="H13" s="76"/>
      <c r="I13" s="76"/>
      <c r="J13" s="76"/>
      <c r="K13" s="88">
        <f t="shared" si="0"/>
        <v>856967.38</v>
      </c>
    </row>
    <row r="14" spans="1:11" x14ac:dyDescent="0.2">
      <c r="A14" s="64" t="s">
        <v>29</v>
      </c>
      <c r="B14" s="76">
        <v>466617.4</v>
      </c>
      <c r="C14" s="76">
        <v>31646.09</v>
      </c>
      <c r="D14" s="76"/>
      <c r="E14" s="76"/>
      <c r="F14" s="76"/>
      <c r="G14" s="76"/>
      <c r="H14" s="76"/>
      <c r="I14" s="76"/>
      <c r="J14" s="76"/>
      <c r="K14" s="88">
        <f t="shared" si="0"/>
        <v>498263.49000000005</v>
      </c>
    </row>
    <row r="15" spans="1:11" x14ac:dyDescent="0.2">
      <c r="A15" s="64" t="s">
        <v>30</v>
      </c>
      <c r="B15" s="76">
        <v>1840462.7</v>
      </c>
      <c r="C15" s="76">
        <v>481022.96</v>
      </c>
      <c r="D15" s="76"/>
      <c r="E15" s="76"/>
      <c r="F15" s="76"/>
      <c r="G15" s="76"/>
      <c r="H15" s="76"/>
      <c r="I15" s="76"/>
      <c r="J15" s="76"/>
      <c r="K15" s="88">
        <f t="shared" si="0"/>
        <v>2321485.66</v>
      </c>
    </row>
    <row r="16" spans="1:11" x14ac:dyDescent="0.2">
      <c r="A16" s="64" t="s">
        <v>31</v>
      </c>
      <c r="B16" s="76">
        <v>1086729.68</v>
      </c>
      <c r="C16" s="76">
        <v>76371.12</v>
      </c>
      <c r="D16" s="76"/>
      <c r="E16" s="76"/>
      <c r="F16" s="76"/>
      <c r="G16" s="76"/>
      <c r="H16" s="76"/>
      <c r="I16" s="76"/>
      <c r="J16" s="76"/>
      <c r="K16" s="88">
        <f t="shared" si="0"/>
        <v>1163100.7999999998</v>
      </c>
    </row>
    <row r="17" spans="1:17" x14ac:dyDescent="0.2">
      <c r="A17" s="64" t="s">
        <v>32</v>
      </c>
      <c r="B17" s="76">
        <v>1407786.62</v>
      </c>
      <c r="C17" s="76">
        <v>220360.85</v>
      </c>
      <c r="D17" s="76"/>
      <c r="E17" s="76"/>
      <c r="F17" s="76"/>
      <c r="G17" s="76"/>
      <c r="H17" s="76"/>
      <c r="I17" s="76"/>
      <c r="J17" s="76"/>
      <c r="K17" s="88">
        <f t="shared" si="0"/>
        <v>1628147.4700000002</v>
      </c>
    </row>
    <row r="18" spans="1:17" x14ac:dyDescent="0.2">
      <c r="A18" s="64" t="s">
        <v>33</v>
      </c>
      <c r="B18" s="76">
        <v>1746147.09</v>
      </c>
      <c r="C18" s="76">
        <v>203079.93</v>
      </c>
      <c r="D18" s="76"/>
      <c r="E18" s="76"/>
      <c r="F18" s="76"/>
      <c r="G18" s="76"/>
      <c r="H18" s="76"/>
      <c r="I18" s="76"/>
      <c r="J18" s="76"/>
      <c r="K18" s="88">
        <f t="shared" si="0"/>
        <v>1949227.02</v>
      </c>
    </row>
    <row r="19" spans="1:17" x14ac:dyDescent="0.2">
      <c r="A19" s="64" t="s">
        <v>34</v>
      </c>
      <c r="B19" s="76">
        <v>1018545.59</v>
      </c>
      <c r="C19" s="76">
        <v>60921.19</v>
      </c>
      <c r="D19" s="76"/>
      <c r="E19" s="76"/>
      <c r="F19" s="76"/>
      <c r="G19" s="76"/>
      <c r="H19" s="76"/>
      <c r="I19" s="76"/>
      <c r="J19" s="76"/>
      <c r="K19" s="88">
        <f t="shared" si="0"/>
        <v>1079466.78</v>
      </c>
    </row>
    <row r="20" spans="1:17" x14ac:dyDescent="0.2">
      <c r="A20" s="64" t="s">
        <v>35</v>
      </c>
      <c r="B20" s="76">
        <v>2593900.21</v>
      </c>
      <c r="C20" s="76">
        <v>192906.43</v>
      </c>
      <c r="D20" s="76"/>
      <c r="E20" s="76"/>
      <c r="F20" s="76"/>
      <c r="G20" s="76"/>
      <c r="H20" s="76"/>
      <c r="I20" s="76"/>
      <c r="J20" s="76"/>
      <c r="K20" s="88">
        <f t="shared" si="0"/>
        <v>2786806.64</v>
      </c>
    </row>
    <row r="21" spans="1:17" x14ac:dyDescent="0.2">
      <c r="A21" s="74" t="s">
        <v>37</v>
      </c>
      <c r="B21" s="77">
        <v>1444281.51</v>
      </c>
      <c r="C21" s="77">
        <v>96153.37</v>
      </c>
      <c r="D21" s="77"/>
      <c r="E21" s="77"/>
      <c r="F21" s="77"/>
      <c r="G21" s="77"/>
      <c r="H21" s="77"/>
      <c r="I21" s="77"/>
      <c r="J21" s="77"/>
      <c r="K21" s="116">
        <f t="shared" si="0"/>
        <v>1540434.88</v>
      </c>
      <c r="M21" s="78"/>
      <c r="N21" s="78"/>
    </row>
    <row r="22" spans="1:17" x14ac:dyDescent="0.2">
      <c r="A22" s="74" t="s">
        <v>38</v>
      </c>
      <c r="B22" s="77">
        <v>1471060.93</v>
      </c>
      <c r="C22" s="77">
        <v>59037.36</v>
      </c>
      <c r="D22" s="77"/>
      <c r="E22" s="77"/>
      <c r="F22" s="77"/>
      <c r="G22" s="77"/>
      <c r="H22" s="77"/>
      <c r="I22" s="77"/>
      <c r="J22" s="77"/>
      <c r="K22" s="116">
        <f t="shared" si="0"/>
        <v>1530098.29</v>
      </c>
    </row>
    <row r="23" spans="1:17" x14ac:dyDescent="0.2">
      <c r="A23" s="74" t="s">
        <v>39</v>
      </c>
      <c r="B23" s="77">
        <v>6390613.3799999999</v>
      </c>
      <c r="C23" s="77">
        <v>388553.18</v>
      </c>
      <c r="D23" s="77"/>
      <c r="E23" s="77"/>
      <c r="F23" s="77"/>
      <c r="G23" s="77"/>
      <c r="H23" s="77"/>
      <c r="I23" s="77"/>
      <c r="J23" s="77"/>
      <c r="K23" s="116">
        <f t="shared" si="0"/>
        <v>6779166.5599999996</v>
      </c>
    </row>
    <row r="24" spans="1:17" x14ac:dyDescent="0.2">
      <c r="A24" s="117" t="s">
        <v>40</v>
      </c>
      <c r="B24" s="91">
        <v>525328.24</v>
      </c>
      <c r="C24" s="77">
        <v>77368.479999999996</v>
      </c>
      <c r="D24" s="91"/>
      <c r="E24" s="91"/>
      <c r="F24" s="91"/>
      <c r="G24" s="91"/>
      <c r="H24" s="91"/>
      <c r="I24" s="91"/>
      <c r="J24" s="91"/>
      <c r="K24" s="128">
        <f t="shared" si="0"/>
        <v>602696.72</v>
      </c>
      <c r="P24" s="107"/>
      <c r="Q24" s="107"/>
    </row>
    <row r="25" spans="1:17" x14ac:dyDescent="0.2">
      <c r="A25" s="74"/>
      <c r="B25" s="74"/>
      <c r="C25" s="81"/>
      <c r="D25" s="74"/>
      <c r="E25" s="77"/>
      <c r="F25" s="74"/>
      <c r="G25" s="74"/>
      <c r="H25" s="74"/>
      <c r="I25" s="74"/>
      <c r="J25" s="74"/>
      <c r="K25" s="121"/>
    </row>
    <row r="26" spans="1:17" x14ac:dyDescent="0.2">
      <c r="A26" s="119" t="s">
        <v>45</v>
      </c>
      <c r="B26" s="91">
        <f t="shared" ref="B26:J26" si="1">SUM(B8:B24)</f>
        <v>63987960.520000011</v>
      </c>
      <c r="C26" s="91">
        <v>7300060.3900000006</v>
      </c>
      <c r="D26" s="91">
        <f>SUM(D8:D24)</f>
        <v>0</v>
      </c>
      <c r="E26" s="91">
        <f>SUM(E8:E24)</f>
        <v>0</v>
      </c>
      <c r="F26" s="91">
        <f t="shared" si="1"/>
        <v>0</v>
      </c>
      <c r="G26" s="91">
        <f t="shared" si="1"/>
        <v>0</v>
      </c>
      <c r="H26" s="91">
        <f t="shared" si="1"/>
        <v>0</v>
      </c>
      <c r="I26" s="91">
        <f t="shared" si="1"/>
        <v>0</v>
      </c>
      <c r="J26" s="91">
        <f t="shared" si="1"/>
        <v>0</v>
      </c>
      <c r="K26" s="120">
        <f>SUM(B26:J26)</f>
        <v>71288020.910000011</v>
      </c>
      <c r="L26" s="39"/>
      <c r="Q26" s="140"/>
    </row>
    <row r="27" spans="1:17" x14ac:dyDescent="0.2">
      <c r="A27" s="74"/>
      <c r="B27" s="96"/>
      <c r="C27" s="96"/>
      <c r="D27" s="96"/>
      <c r="E27" s="74"/>
      <c r="F27" s="96"/>
      <c r="G27" s="96"/>
      <c r="H27" s="96"/>
      <c r="I27" s="96"/>
      <c r="J27" s="96"/>
      <c r="K27" s="141"/>
      <c r="Q27" s="142"/>
    </row>
    <row r="28" spans="1:17" x14ac:dyDescent="0.2">
      <c r="A28" s="74" t="s">
        <v>48</v>
      </c>
      <c r="B28" s="125">
        <v>3793313.06</v>
      </c>
      <c r="C28" s="125">
        <v>479778.11</v>
      </c>
      <c r="D28" s="125"/>
      <c r="E28" s="123"/>
      <c r="F28" s="125"/>
      <c r="G28" s="123"/>
      <c r="H28" s="123"/>
      <c r="I28" s="125"/>
      <c r="J28" s="125"/>
      <c r="K28" s="126">
        <f>SUM(B28:J28)</f>
        <v>4273091.17</v>
      </c>
      <c r="L28" s="39"/>
      <c r="Q28" s="140"/>
    </row>
    <row r="29" spans="1:17" x14ac:dyDescent="0.2">
      <c r="A29" s="74" t="s">
        <v>49</v>
      </c>
      <c r="B29" s="125"/>
      <c r="C29" s="125">
        <v>0</v>
      </c>
      <c r="D29" s="125"/>
      <c r="E29" s="123"/>
      <c r="F29" s="125"/>
      <c r="G29" s="125"/>
      <c r="H29" s="125"/>
      <c r="I29" s="125"/>
      <c r="J29" s="125"/>
      <c r="K29" s="126">
        <f>SUM(B29:J29)</f>
        <v>0</v>
      </c>
      <c r="Q29" s="142"/>
    </row>
    <row r="30" spans="1:17" x14ac:dyDescent="0.2">
      <c r="A30" s="74" t="s">
        <v>50</v>
      </c>
      <c r="B30" s="125">
        <v>604708.06000000006</v>
      </c>
      <c r="C30" s="125">
        <v>137.88</v>
      </c>
      <c r="D30" s="125"/>
      <c r="E30" s="123"/>
      <c r="F30" s="125"/>
      <c r="G30" s="125"/>
      <c r="H30" s="125"/>
      <c r="I30" s="125"/>
      <c r="J30" s="125"/>
      <c r="K30" s="126">
        <f>SUM(B30:J30)</f>
        <v>604845.94000000006</v>
      </c>
      <c r="Q30" s="142"/>
    </row>
    <row r="31" spans="1:17" x14ac:dyDescent="0.2">
      <c r="A31" s="117" t="s">
        <v>51</v>
      </c>
      <c r="B31" s="143"/>
      <c r="C31" s="85">
        <v>0</v>
      </c>
      <c r="D31" s="85"/>
      <c r="E31" s="91"/>
      <c r="F31" s="85"/>
      <c r="G31" s="85"/>
      <c r="H31" s="85"/>
      <c r="I31" s="144"/>
      <c r="J31" s="144"/>
      <c r="K31" s="128">
        <f>SUM(B31:J31)</f>
        <v>0</v>
      </c>
      <c r="Q31" s="142"/>
    </row>
    <row r="32" spans="1:17" x14ac:dyDescent="0.2">
      <c r="A32" s="74"/>
      <c r="B32" s="96"/>
      <c r="C32" s="96"/>
      <c r="D32" s="96"/>
      <c r="E32" s="74"/>
      <c r="F32" s="96"/>
      <c r="G32" s="96"/>
      <c r="H32" s="96"/>
      <c r="I32" s="96"/>
      <c r="J32" s="96"/>
      <c r="K32" s="145"/>
    </row>
    <row r="33" spans="1:17" ht="15" thickBot="1" x14ac:dyDescent="0.25">
      <c r="A33" s="129" t="s">
        <v>52</v>
      </c>
      <c r="B33" s="130">
        <f t="shared" ref="B33:J33" si="2">SUM(B26:B31)</f>
        <v>68385981.640000015</v>
      </c>
      <c r="C33" s="130">
        <f t="shared" si="2"/>
        <v>7779976.3800000008</v>
      </c>
      <c r="D33" s="130">
        <f>SUM(D26:D31)</f>
        <v>0</v>
      </c>
      <c r="E33" s="130">
        <f>SUM(E26:E31)</f>
        <v>0</v>
      </c>
      <c r="F33" s="130">
        <f>SUM(F26:F31)</f>
        <v>0</v>
      </c>
      <c r="G33" s="130">
        <f t="shared" si="2"/>
        <v>0</v>
      </c>
      <c r="H33" s="130">
        <f>SUM(H26:H31)</f>
        <v>0</v>
      </c>
      <c r="I33" s="130">
        <f t="shared" si="2"/>
        <v>0</v>
      </c>
      <c r="J33" s="130">
        <f t="shared" si="2"/>
        <v>0</v>
      </c>
      <c r="K33" s="131">
        <f>SUM(K26:K31)</f>
        <v>76165958.020000011</v>
      </c>
      <c r="Q33" s="146"/>
    </row>
    <row r="34" spans="1:17" s="39" customFormat="1" ht="15" thickTop="1" x14ac:dyDescent="0.2">
      <c r="A34" s="102"/>
      <c r="B34" s="147"/>
      <c r="C34" s="147"/>
      <c r="D34" s="147"/>
      <c r="E34" s="147"/>
      <c r="F34" s="147"/>
      <c r="G34" s="147"/>
      <c r="H34" s="147"/>
      <c r="I34" s="147"/>
      <c r="J34" s="147"/>
      <c r="K34" s="102"/>
      <c r="P34" s="64"/>
    </row>
    <row r="35" spans="1:17" x14ac:dyDescent="0.2">
      <c r="A35" s="74"/>
      <c r="B35" s="147"/>
      <c r="C35" s="147"/>
      <c r="D35" s="147"/>
      <c r="E35" s="147"/>
      <c r="F35" s="147"/>
      <c r="G35" s="147"/>
      <c r="H35" s="147"/>
      <c r="I35" s="147"/>
      <c r="J35" s="74"/>
      <c r="K35" s="74"/>
    </row>
    <row r="36" spans="1:17" x14ac:dyDescent="0.2">
      <c r="A36" s="74"/>
      <c r="B36" s="125"/>
      <c r="C36" s="125"/>
      <c r="D36" s="125"/>
      <c r="E36" s="147"/>
      <c r="F36" s="147"/>
      <c r="G36" s="147"/>
      <c r="H36" s="147"/>
      <c r="I36" s="147"/>
      <c r="J36" s="74"/>
      <c r="K36" s="74"/>
    </row>
    <row r="37" spans="1:17" x14ac:dyDescent="0.2">
      <c r="A37" s="74"/>
      <c r="B37" s="125"/>
      <c r="C37" s="125"/>
      <c r="D37" s="125"/>
      <c r="E37" s="125"/>
      <c r="F37" s="125"/>
      <c r="G37" s="125"/>
      <c r="H37" s="147"/>
      <c r="I37" s="147"/>
      <c r="J37" s="74"/>
      <c r="K37" s="74"/>
    </row>
    <row r="39" spans="1:17" x14ac:dyDescent="0.2">
      <c r="A39" s="60"/>
    </row>
  </sheetData>
  <mergeCells count="2">
    <mergeCell ref="A1:K1"/>
    <mergeCell ref="A2:K2"/>
  </mergeCells>
  <pageMargins left="0.7" right="0.7" top="0.75" bottom="0.75" header="0.3" footer="0.3"/>
  <pageSetup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0"/>
  <sheetViews>
    <sheetView zoomScaleNormal="100" workbookViewId="0">
      <selection sqref="A1:M1"/>
    </sheetView>
  </sheetViews>
  <sheetFormatPr defaultRowHeight="14.25" x14ac:dyDescent="0.2"/>
  <cols>
    <col min="1" max="1" width="36.85546875" style="64" customWidth="1"/>
    <col min="2" max="2" width="17.85546875" style="64" customWidth="1"/>
    <col min="3" max="3" width="17.28515625" style="64" customWidth="1"/>
    <col min="4" max="5" width="17" style="64" customWidth="1"/>
    <col min="6" max="6" width="15.140625" style="64" bestFit="1" customWidth="1"/>
    <col min="7" max="7" width="15.140625" style="74" customWidth="1"/>
    <col min="8" max="12" width="15.140625" style="64" customWidth="1"/>
    <col min="13" max="13" width="15.7109375" style="64" customWidth="1"/>
    <col min="14" max="261" width="9.140625" style="64"/>
    <col min="262" max="262" width="36" style="64" customWidth="1"/>
    <col min="263" max="264" width="13.85546875" style="64" customWidth="1"/>
    <col min="265" max="267" width="15.140625" style="64" bestFit="1" customWidth="1"/>
    <col min="268" max="268" width="15.140625" style="64" customWidth="1"/>
    <col min="269" max="269" width="15.7109375" style="64" customWidth="1"/>
    <col min="270" max="517" width="9.140625" style="64"/>
    <col min="518" max="518" width="36" style="64" customWidth="1"/>
    <col min="519" max="520" width="13.85546875" style="64" customWidth="1"/>
    <col min="521" max="523" width="15.140625" style="64" bestFit="1" customWidth="1"/>
    <col min="524" max="524" width="15.140625" style="64" customWidth="1"/>
    <col min="525" max="525" width="15.7109375" style="64" customWidth="1"/>
    <col min="526" max="773" width="9.140625" style="64"/>
    <col min="774" max="774" width="36" style="64" customWidth="1"/>
    <col min="775" max="776" width="13.85546875" style="64" customWidth="1"/>
    <col min="777" max="779" width="15.140625" style="64" bestFit="1" customWidth="1"/>
    <col min="780" max="780" width="15.140625" style="64" customWidth="1"/>
    <col min="781" max="781" width="15.7109375" style="64" customWidth="1"/>
    <col min="782" max="1029" width="9.140625" style="64"/>
    <col min="1030" max="1030" width="36" style="64" customWidth="1"/>
    <col min="1031" max="1032" width="13.85546875" style="64" customWidth="1"/>
    <col min="1033" max="1035" width="15.140625" style="64" bestFit="1" customWidth="1"/>
    <col min="1036" max="1036" width="15.140625" style="64" customWidth="1"/>
    <col min="1037" max="1037" width="15.7109375" style="64" customWidth="1"/>
    <col min="1038" max="1285" width="9.140625" style="64"/>
    <col min="1286" max="1286" width="36" style="64" customWidth="1"/>
    <col min="1287" max="1288" width="13.85546875" style="64" customWidth="1"/>
    <col min="1289" max="1291" width="15.140625" style="64" bestFit="1" customWidth="1"/>
    <col min="1292" max="1292" width="15.140625" style="64" customWidth="1"/>
    <col min="1293" max="1293" width="15.7109375" style="64" customWidth="1"/>
    <col min="1294" max="1541" width="9.140625" style="64"/>
    <col min="1542" max="1542" width="36" style="64" customWidth="1"/>
    <col min="1543" max="1544" width="13.85546875" style="64" customWidth="1"/>
    <col min="1545" max="1547" width="15.140625" style="64" bestFit="1" customWidth="1"/>
    <col min="1548" max="1548" width="15.140625" style="64" customWidth="1"/>
    <col min="1549" max="1549" width="15.7109375" style="64" customWidth="1"/>
    <col min="1550" max="1797" width="9.140625" style="64"/>
    <col min="1798" max="1798" width="36" style="64" customWidth="1"/>
    <col min="1799" max="1800" width="13.85546875" style="64" customWidth="1"/>
    <col min="1801" max="1803" width="15.140625" style="64" bestFit="1" customWidth="1"/>
    <col min="1804" max="1804" width="15.140625" style="64" customWidth="1"/>
    <col min="1805" max="1805" width="15.7109375" style="64" customWidth="1"/>
    <col min="1806" max="2053" width="9.140625" style="64"/>
    <col min="2054" max="2054" width="36" style="64" customWidth="1"/>
    <col min="2055" max="2056" width="13.85546875" style="64" customWidth="1"/>
    <col min="2057" max="2059" width="15.140625" style="64" bestFit="1" customWidth="1"/>
    <col min="2060" max="2060" width="15.140625" style="64" customWidth="1"/>
    <col min="2061" max="2061" width="15.7109375" style="64" customWidth="1"/>
    <col min="2062" max="2309" width="9.140625" style="64"/>
    <col min="2310" max="2310" width="36" style="64" customWidth="1"/>
    <col min="2311" max="2312" width="13.85546875" style="64" customWidth="1"/>
    <col min="2313" max="2315" width="15.140625" style="64" bestFit="1" customWidth="1"/>
    <col min="2316" max="2316" width="15.140625" style="64" customWidth="1"/>
    <col min="2317" max="2317" width="15.7109375" style="64" customWidth="1"/>
    <col min="2318" max="2565" width="9.140625" style="64"/>
    <col min="2566" max="2566" width="36" style="64" customWidth="1"/>
    <col min="2567" max="2568" width="13.85546875" style="64" customWidth="1"/>
    <col min="2569" max="2571" width="15.140625" style="64" bestFit="1" customWidth="1"/>
    <col min="2572" max="2572" width="15.140625" style="64" customWidth="1"/>
    <col min="2573" max="2573" width="15.7109375" style="64" customWidth="1"/>
    <col min="2574" max="2821" width="9.140625" style="64"/>
    <col min="2822" max="2822" width="36" style="64" customWidth="1"/>
    <col min="2823" max="2824" width="13.85546875" style="64" customWidth="1"/>
    <col min="2825" max="2827" width="15.140625" style="64" bestFit="1" customWidth="1"/>
    <col min="2828" max="2828" width="15.140625" style="64" customWidth="1"/>
    <col min="2829" max="2829" width="15.7109375" style="64" customWidth="1"/>
    <col min="2830" max="3077" width="9.140625" style="64"/>
    <col min="3078" max="3078" width="36" style="64" customWidth="1"/>
    <col min="3079" max="3080" width="13.85546875" style="64" customWidth="1"/>
    <col min="3081" max="3083" width="15.140625" style="64" bestFit="1" customWidth="1"/>
    <col min="3084" max="3084" width="15.140625" style="64" customWidth="1"/>
    <col min="3085" max="3085" width="15.7109375" style="64" customWidth="1"/>
    <col min="3086" max="3333" width="9.140625" style="64"/>
    <col min="3334" max="3334" width="36" style="64" customWidth="1"/>
    <col min="3335" max="3336" width="13.85546875" style="64" customWidth="1"/>
    <col min="3337" max="3339" width="15.140625" style="64" bestFit="1" customWidth="1"/>
    <col min="3340" max="3340" width="15.140625" style="64" customWidth="1"/>
    <col min="3341" max="3341" width="15.7109375" style="64" customWidth="1"/>
    <col min="3342" max="3589" width="9.140625" style="64"/>
    <col min="3590" max="3590" width="36" style="64" customWidth="1"/>
    <col min="3591" max="3592" width="13.85546875" style="64" customWidth="1"/>
    <col min="3593" max="3595" width="15.140625" style="64" bestFit="1" customWidth="1"/>
    <col min="3596" max="3596" width="15.140625" style="64" customWidth="1"/>
    <col min="3597" max="3597" width="15.7109375" style="64" customWidth="1"/>
    <col min="3598" max="3845" width="9.140625" style="64"/>
    <col min="3846" max="3846" width="36" style="64" customWidth="1"/>
    <col min="3847" max="3848" width="13.85546875" style="64" customWidth="1"/>
    <col min="3849" max="3851" width="15.140625" style="64" bestFit="1" customWidth="1"/>
    <col min="3852" max="3852" width="15.140625" style="64" customWidth="1"/>
    <col min="3853" max="3853" width="15.7109375" style="64" customWidth="1"/>
    <col min="3854" max="4101" width="9.140625" style="64"/>
    <col min="4102" max="4102" width="36" style="64" customWidth="1"/>
    <col min="4103" max="4104" width="13.85546875" style="64" customWidth="1"/>
    <col min="4105" max="4107" width="15.140625" style="64" bestFit="1" customWidth="1"/>
    <col min="4108" max="4108" width="15.140625" style="64" customWidth="1"/>
    <col min="4109" max="4109" width="15.7109375" style="64" customWidth="1"/>
    <col min="4110" max="4357" width="9.140625" style="64"/>
    <col min="4358" max="4358" width="36" style="64" customWidth="1"/>
    <col min="4359" max="4360" width="13.85546875" style="64" customWidth="1"/>
    <col min="4361" max="4363" width="15.140625" style="64" bestFit="1" customWidth="1"/>
    <col min="4364" max="4364" width="15.140625" style="64" customWidth="1"/>
    <col min="4365" max="4365" width="15.7109375" style="64" customWidth="1"/>
    <col min="4366" max="4613" width="9.140625" style="64"/>
    <col min="4614" max="4614" width="36" style="64" customWidth="1"/>
    <col min="4615" max="4616" width="13.85546875" style="64" customWidth="1"/>
    <col min="4617" max="4619" width="15.140625" style="64" bestFit="1" customWidth="1"/>
    <col min="4620" max="4620" width="15.140625" style="64" customWidth="1"/>
    <col min="4621" max="4621" width="15.7109375" style="64" customWidth="1"/>
    <col min="4622" max="4869" width="9.140625" style="64"/>
    <col min="4870" max="4870" width="36" style="64" customWidth="1"/>
    <col min="4871" max="4872" width="13.85546875" style="64" customWidth="1"/>
    <col min="4873" max="4875" width="15.140625" style="64" bestFit="1" customWidth="1"/>
    <col min="4876" max="4876" width="15.140625" style="64" customWidth="1"/>
    <col min="4877" max="4877" width="15.7109375" style="64" customWidth="1"/>
    <col min="4878" max="5125" width="9.140625" style="64"/>
    <col min="5126" max="5126" width="36" style="64" customWidth="1"/>
    <col min="5127" max="5128" width="13.85546875" style="64" customWidth="1"/>
    <col min="5129" max="5131" width="15.140625" style="64" bestFit="1" customWidth="1"/>
    <col min="5132" max="5132" width="15.140625" style="64" customWidth="1"/>
    <col min="5133" max="5133" width="15.7109375" style="64" customWidth="1"/>
    <col min="5134" max="5381" width="9.140625" style="64"/>
    <col min="5382" max="5382" width="36" style="64" customWidth="1"/>
    <col min="5383" max="5384" width="13.85546875" style="64" customWidth="1"/>
    <col min="5385" max="5387" width="15.140625" style="64" bestFit="1" customWidth="1"/>
    <col min="5388" max="5388" width="15.140625" style="64" customWidth="1"/>
    <col min="5389" max="5389" width="15.7109375" style="64" customWidth="1"/>
    <col min="5390" max="5637" width="9.140625" style="64"/>
    <col min="5638" max="5638" width="36" style="64" customWidth="1"/>
    <col min="5639" max="5640" width="13.85546875" style="64" customWidth="1"/>
    <col min="5641" max="5643" width="15.140625" style="64" bestFit="1" customWidth="1"/>
    <col min="5644" max="5644" width="15.140625" style="64" customWidth="1"/>
    <col min="5645" max="5645" width="15.7109375" style="64" customWidth="1"/>
    <col min="5646" max="5893" width="9.140625" style="64"/>
    <col min="5894" max="5894" width="36" style="64" customWidth="1"/>
    <col min="5895" max="5896" width="13.85546875" style="64" customWidth="1"/>
    <col min="5897" max="5899" width="15.140625" style="64" bestFit="1" customWidth="1"/>
    <col min="5900" max="5900" width="15.140625" style="64" customWidth="1"/>
    <col min="5901" max="5901" width="15.7109375" style="64" customWidth="1"/>
    <col min="5902" max="6149" width="9.140625" style="64"/>
    <col min="6150" max="6150" width="36" style="64" customWidth="1"/>
    <col min="6151" max="6152" width="13.85546875" style="64" customWidth="1"/>
    <col min="6153" max="6155" width="15.140625" style="64" bestFit="1" customWidth="1"/>
    <col min="6156" max="6156" width="15.140625" style="64" customWidth="1"/>
    <col min="6157" max="6157" width="15.7109375" style="64" customWidth="1"/>
    <col min="6158" max="6405" width="9.140625" style="64"/>
    <col min="6406" max="6406" width="36" style="64" customWidth="1"/>
    <col min="6407" max="6408" width="13.85546875" style="64" customWidth="1"/>
    <col min="6409" max="6411" width="15.140625" style="64" bestFit="1" customWidth="1"/>
    <col min="6412" max="6412" width="15.140625" style="64" customWidth="1"/>
    <col min="6413" max="6413" width="15.7109375" style="64" customWidth="1"/>
    <col min="6414" max="6661" width="9.140625" style="64"/>
    <col min="6662" max="6662" width="36" style="64" customWidth="1"/>
    <col min="6663" max="6664" width="13.85546875" style="64" customWidth="1"/>
    <col min="6665" max="6667" width="15.140625" style="64" bestFit="1" customWidth="1"/>
    <col min="6668" max="6668" width="15.140625" style="64" customWidth="1"/>
    <col min="6669" max="6669" width="15.7109375" style="64" customWidth="1"/>
    <col min="6670" max="6917" width="9.140625" style="64"/>
    <col min="6918" max="6918" width="36" style="64" customWidth="1"/>
    <col min="6919" max="6920" width="13.85546875" style="64" customWidth="1"/>
    <col min="6921" max="6923" width="15.140625" style="64" bestFit="1" customWidth="1"/>
    <col min="6924" max="6924" width="15.140625" style="64" customWidth="1"/>
    <col min="6925" max="6925" width="15.7109375" style="64" customWidth="1"/>
    <col min="6926" max="7173" width="9.140625" style="64"/>
    <col min="7174" max="7174" width="36" style="64" customWidth="1"/>
    <col min="7175" max="7176" width="13.85546875" style="64" customWidth="1"/>
    <col min="7177" max="7179" width="15.140625" style="64" bestFit="1" customWidth="1"/>
    <col min="7180" max="7180" width="15.140625" style="64" customWidth="1"/>
    <col min="7181" max="7181" width="15.7109375" style="64" customWidth="1"/>
    <col min="7182" max="7429" width="9.140625" style="64"/>
    <col min="7430" max="7430" width="36" style="64" customWidth="1"/>
    <col min="7431" max="7432" width="13.85546875" style="64" customWidth="1"/>
    <col min="7433" max="7435" width="15.140625" style="64" bestFit="1" customWidth="1"/>
    <col min="7436" max="7436" width="15.140625" style="64" customWidth="1"/>
    <col min="7437" max="7437" width="15.7109375" style="64" customWidth="1"/>
    <col min="7438" max="7685" width="9.140625" style="64"/>
    <col min="7686" max="7686" width="36" style="64" customWidth="1"/>
    <col min="7687" max="7688" width="13.85546875" style="64" customWidth="1"/>
    <col min="7689" max="7691" width="15.140625" style="64" bestFit="1" customWidth="1"/>
    <col min="7692" max="7692" width="15.140625" style="64" customWidth="1"/>
    <col min="7693" max="7693" width="15.7109375" style="64" customWidth="1"/>
    <col min="7694" max="7941" width="9.140625" style="64"/>
    <col min="7942" max="7942" width="36" style="64" customWidth="1"/>
    <col min="7943" max="7944" width="13.85546875" style="64" customWidth="1"/>
    <col min="7945" max="7947" width="15.140625" style="64" bestFit="1" customWidth="1"/>
    <col min="7948" max="7948" width="15.140625" style="64" customWidth="1"/>
    <col min="7949" max="7949" width="15.7109375" style="64" customWidth="1"/>
    <col min="7950" max="8197" width="9.140625" style="64"/>
    <col min="8198" max="8198" width="36" style="64" customWidth="1"/>
    <col min="8199" max="8200" width="13.85546875" style="64" customWidth="1"/>
    <col min="8201" max="8203" width="15.140625" style="64" bestFit="1" customWidth="1"/>
    <col min="8204" max="8204" width="15.140625" style="64" customWidth="1"/>
    <col min="8205" max="8205" width="15.7109375" style="64" customWidth="1"/>
    <col min="8206" max="8453" width="9.140625" style="64"/>
    <col min="8454" max="8454" width="36" style="64" customWidth="1"/>
    <col min="8455" max="8456" width="13.85546875" style="64" customWidth="1"/>
    <col min="8457" max="8459" width="15.140625" style="64" bestFit="1" customWidth="1"/>
    <col min="8460" max="8460" width="15.140625" style="64" customWidth="1"/>
    <col min="8461" max="8461" width="15.7109375" style="64" customWidth="1"/>
    <col min="8462" max="8709" width="9.140625" style="64"/>
    <col min="8710" max="8710" width="36" style="64" customWidth="1"/>
    <col min="8711" max="8712" width="13.85546875" style="64" customWidth="1"/>
    <col min="8713" max="8715" width="15.140625" style="64" bestFit="1" customWidth="1"/>
    <col min="8716" max="8716" width="15.140625" style="64" customWidth="1"/>
    <col min="8717" max="8717" width="15.7109375" style="64" customWidth="1"/>
    <col min="8718" max="8965" width="9.140625" style="64"/>
    <col min="8966" max="8966" width="36" style="64" customWidth="1"/>
    <col min="8967" max="8968" width="13.85546875" style="64" customWidth="1"/>
    <col min="8969" max="8971" width="15.140625" style="64" bestFit="1" customWidth="1"/>
    <col min="8972" max="8972" width="15.140625" style="64" customWidth="1"/>
    <col min="8973" max="8973" width="15.7109375" style="64" customWidth="1"/>
    <col min="8974" max="9221" width="9.140625" style="64"/>
    <col min="9222" max="9222" width="36" style="64" customWidth="1"/>
    <col min="9223" max="9224" width="13.85546875" style="64" customWidth="1"/>
    <col min="9225" max="9227" width="15.140625" style="64" bestFit="1" customWidth="1"/>
    <col min="9228" max="9228" width="15.140625" style="64" customWidth="1"/>
    <col min="9229" max="9229" width="15.7109375" style="64" customWidth="1"/>
    <col min="9230" max="9477" width="9.140625" style="64"/>
    <col min="9478" max="9478" width="36" style="64" customWidth="1"/>
    <col min="9479" max="9480" width="13.85546875" style="64" customWidth="1"/>
    <col min="9481" max="9483" width="15.140625" style="64" bestFit="1" customWidth="1"/>
    <col min="9484" max="9484" width="15.140625" style="64" customWidth="1"/>
    <col min="9485" max="9485" width="15.7109375" style="64" customWidth="1"/>
    <col min="9486" max="9733" width="9.140625" style="64"/>
    <col min="9734" max="9734" width="36" style="64" customWidth="1"/>
    <col min="9735" max="9736" width="13.85546875" style="64" customWidth="1"/>
    <col min="9737" max="9739" width="15.140625" style="64" bestFit="1" customWidth="1"/>
    <col min="9740" max="9740" width="15.140625" style="64" customWidth="1"/>
    <col min="9741" max="9741" width="15.7109375" style="64" customWidth="1"/>
    <col min="9742" max="9989" width="9.140625" style="64"/>
    <col min="9990" max="9990" width="36" style="64" customWidth="1"/>
    <col min="9991" max="9992" width="13.85546875" style="64" customWidth="1"/>
    <col min="9993" max="9995" width="15.140625" style="64" bestFit="1" customWidth="1"/>
    <col min="9996" max="9996" width="15.140625" style="64" customWidth="1"/>
    <col min="9997" max="9997" width="15.7109375" style="64" customWidth="1"/>
    <col min="9998" max="10245" width="9.140625" style="64"/>
    <col min="10246" max="10246" width="36" style="64" customWidth="1"/>
    <col min="10247" max="10248" width="13.85546875" style="64" customWidth="1"/>
    <col min="10249" max="10251" width="15.140625" style="64" bestFit="1" customWidth="1"/>
    <col min="10252" max="10252" width="15.140625" style="64" customWidth="1"/>
    <col min="10253" max="10253" width="15.7109375" style="64" customWidth="1"/>
    <col min="10254" max="10501" width="9.140625" style="64"/>
    <col min="10502" max="10502" width="36" style="64" customWidth="1"/>
    <col min="10503" max="10504" width="13.85546875" style="64" customWidth="1"/>
    <col min="10505" max="10507" width="15.140625" style="64" bestFit="1" customWidth="1"/>
    <col min="10508" max="10508" width="15.140625" style="64" customWidth="1"/>
    <col min="10509" max="10509" width="15.7109375" style="64" customWidth="1"/>
    <col min="10510" max="10757" width="9.140625" style="64"/>
    <col min="10758" max="10758" width="36" style="64" customWidth="1"/>
    <col min="10759" max="10760" width="13.85546875" style="64" customWidth="1"/>
    <col min="10761" max="10763" width="15.140625" style="64" bestFit="1" customWidth="1"/>
    <col min="10764" max="10764" width="15.140625" style="64" customWidth="1"/>
    <col min="10765" max="10765" width="15.7109375" style="64" customWidth="1"/>
    <col min="10766" max="11013" width="9.140625" style="64"/>
    <col min="11014" max="11014" width="36" style="64" customWidth="1"/>
    <col min="11015" max="11016" width="13.85546875" style="64" customWidth="1"/>
    <col min="11017" max="11019" width="15.140625" style="64" bestFit="1" customWidth="1"/>
    <col min="11020" max="11020" width="15.140625" style="64" customWidth="1"/>
    <col min="11021" max="11021" width="15.7109375" style="64" customWidth="1"/>
    <col min="11022" max="11269" width="9.140625" style="64"/>
    <col min="11270" max="11270" width="36" style="64" customWidth="1"/>
    <col min="11271" max="11272" width="13.85546875" style="64" customWidth="1"/>
    <col min="11273" max="11275" width="15.140625" style="64" bestFit="1" customWidth="1"/>
    <col min="11276" max="11276" width="15.140625" style="64" customWidth="1"/>
    <col min="11277" max="11277" width="15.7109375" style="64" customWidth="1"/>
    <col min="11278" max="11525" width="9.140625" style="64"/>
    <col min="11526" max="11526" width="36" style="64" customWidth="1"/>
    <col min="11527" max="11528" width="13.85546875" style="64" customWidth="1"/>
    <col min="11529" max="11531" width="15.140625" style="64" bestFit="1" customWidth="1"/>
    <col min="11532" max="11532" width="15.140625" style="64" customWidth="1"/>
    <col min="11533" max="11533" width="15.7109375" style="64" customWidth="1"/>
    <col min="11534" max="11781" width="9.140625" style="64"/>
    <col min="11782" max="11782" width="36" style="64" customWidth="1"/>
    <col min="11783" max="11784" width="13.85546875" style="64" customWidth="1"/>
    <col min="11785" max="11787" width="15.140625" style="64" bestFit="1" customWidth="1"/>
    <col min="11788" max="11788" width="15.140625" style="64" customWidth="1"/>
    <col min="11789" max="11789" width="15.7109375" style="64" customWidth="1"/>
    <col min="11790" max="12037" width="9.140625" style="64"/>
    <col min="12038" max="12038" width="36" style="64" customWidth="1"/>
    <col min="12039" max="12040" width="13.85546875" style="64" customWidth="1"/>
    <col min="12041" max="12043" width="15.140625" style="64" bestFit="1" customWidth="1"/>
    <col min="12044" max="12044" width="15.140625" style="64" customWidth="1"/>
    <col min="12045" max="12045" width="15.7109375" style="64" customWidth="1"/>
    <col min="12046" max="12293" width="9.140625" style="64"/>
    <col min="12294" max="12294" width="36" style="64" customWidth="1"/>
    <col min="12295" max="12296" width="13.85546875" style="64" customWidth="1"/>
    <col min="12297" max="12299" width="15.140625" style="64" bestFit="1" customWidth="1"/>
    <col min="12300" max="12300" width="15.140625" style="64" customWidth="1"/>
    <col min="12301" max="12301" width="15.7109375" style="64" customWidth="1"/>
    <col min="12302" max="12549" width="9.140625" style="64"/>
    <col min="12550" max="12550" width="36" style="64" customWidth="1"/>
    <col min="12551" max="12552" width="13.85546875" style="64" customWidth="1"/>
    <col min="12553" max="12555" width="15.140625" style="64" bestFit="1" customWidth="1"/>
    <col min="12556" max="12556" width="15.140625" style="64" customWidth="1"/>
    <col min="12557" max="12557" width="15.7109375" style="64" customWidth="1"/>
    <col min="12558" max="12805" width="9.140625" style="64"/>
    <col min="12806" max="12806" width="36" style="64" customWidth="1"/>
    <col min="12807" max="12808" width="13.85546875" style="64" customWidth="1"/>
    <col min="12809" max="12811" width="15.140625" style="64" bestFit="1" customWidth="1"/>
    <col min="12812" max="12812" width="15.140625" style="64" customWidth="1"/>
    <col min="12813" max="12813" width="15.7109375" style="64" customWidth="1"/>
    <col min="12814" max="13061" width="9.140625" style="64"/>
    <col min="13062" max="13062" width="36" style="64" customWidth="1"/>
    <col min="13063" max="13064" width="13.85546875" style="64" customWidth="1"/>
    <col min="13065" max="13067" width="15.140625" style="64" bestFit="1" customWidth="1"/>
    <col min="13068" max="13068" width="15.140625" style="64" customWidth="1"/>
    <col min="13069" max="13069" width="15.7109375" style="64" customWidth="1"/>
    <col min="13070" max="13317" width="9.140625" style="64"/>
    <col min="13318" max="13318" width="36" style="64" customWidth="1"/>
    <col min="13319" max="13320" width="13.85546875" style="64" customWidth="1"/>
    <col min="13321" max="13323" width="15.140625" style="64" bestFit="1" customWidth="1"/>
    <col min="13324" max="13324" width="15.140625" style="64" customWidth="1"/>
    <col min="13325" max="13325" width="15.7109375" style="64" customWidth="1"/>
    <col min="13326" max="13573" width="9.140625" style="64"/>
    <col min="13574" max="13574" width="36" style="64" customWidth="1"/>
    <col min="13575" max="13576" width="13.85546875" style="64" customWidth="1"/>
    <col min="13577" max="13579" width="15.140625" style="64" bestFit="1" customWidth="1"/>
    <col min="13580" max="13580" width="15.140625" style="64" customWidth="1"/>
    <col min="13581" max="13581" width="15.7109375" style="64" customWidth="1"/>
    <col min="13582" max="13829" width="9.140625" style="64"/>
    <col min="13830" max="13830" width="36" style="64" customWidth="1"/>
    <col min="13831" max="13832" width="13.85546875" style="64" customWidth="1"/>
    <col min="13833" max="13835" width="15.140625" style="64" bestFit="1" customWidth="1"/>
    <col min="13836" max="13836" width="15.140625" style="64" customWidth="1"/>
    <col min="13837" max="13837" width="15.7109375" style="64" customWidth="1"/>
    <col min="13838" max="14085" width="9.140625" style="64"/>
    <col min="14086" max="14086" width="36" style="64" customWidth="1"/>
    <col min="14087" max="14088" width="13.85546875" style="64" customWidth="1"/>
    <col min="14089" max="14091" width="15.140625" style="64" bestFit="1" customWidth="1"/>
    <col min="14092" max="14092" width="15.140625" style="64" customWidth="1"/>
    <col min="14093" max="14093" width="15.7109375" style="64" customWidth="1"/>
    <col min="14094" max="14341" width="9.140625" style="64"/>
    <col min="14342" max="14342" width="36" style="64" customWidth="1"/>
    <col min="14343" max="14344" width="13.85546875" style="64" customWidth="1"/>
    <col min="14345" max="14347" width="15.140625" style="64" bestFit="1" customWidth="1"/>
    <col min="14348" max="14348" width="15.140625" style="64" customWidth="1"/>
    <col min="14349" max="14349" width="15.7109375" style="64" customWidth="1"/>
    <col min="14350" max="14597" width="9.140625" style="64"/>
    <col min="14598" max="14598" width="36" style="64" customWidth="1"/>
    <col min="14599" max="14600" width="13.85546875" style="64" customWidth="1"/>
    <col min="14601" max="14603" width="15.140625" style="64" bestFit="1" customWidth="1"/>
    <col min="14604" max="14604" width="15.140625" style="64" customWidth="1"/>
    <col min="14605" max="14605" width="15.7109375" style="64" customWidth="1"/>
    <col min="14606" max="14853" width="9.140625" style="64"/>
    <col min="14854" max="14854" width="36" style="64" customWidth="1"/>
    <col min="14855" max="14856" width="13.85546875" style="64" customWidth="1"/>
    <col min="14857" max="14859" width="15.140625" style="64" bestFit="1" customWidth="1"/>
    <col min="14860" max="14860" width="15.140625" style="64" customWidth="1"/>
    <col min="14861" max="14861" width="15.7109375" style="64" customWidth="1"/>
    <col min="14862" max="15109" width="9.140625" style="64"/>
    <col min="15110" max="15110" width="36" style="64" customWidth="1"/>
    <col min="15111" max="15112" width="13.85546875" style="64" customWidth="1"/>
    <col min="15113" max="15115" width="15.140625" style="64" bestFit="1" customWidth="1"/>
    <col min="15116" max="15116" width="15.140625" style="64" customWidth="1"/>
    <col min="15117" max="15117" width="15.7109375" style="64" customWidth="1"/>
    <col min="15118" max="15365" width="9.140625" style="64"/>
    <col min="15366" max="15366" width="36" style="64" customWidth="1"/>
    <col min="15367" max="15368" width="13.85546875" style="64" customWidth="1"/>
    <col min="15369" max="15371" width="15.140625" style="64" bestFit="1" customWidth="1"/>
    <col min="15372" max="15372" width="15.140625" style="64" customWidth="1"/>
    <col min="15373" max="15373" width="15.7109375" style="64" customWidth="1"/>
    <col min="15374" max="15621" width="9.140625" style="64"/>
    <col min="15622" max="15622" width="36" style="64" customWidth="1"/>
    <col min="15623" max="15624" width="13.85546875" style="64" customWidth="1"/>
    <col min="15625" max="15627" width="15.140625" style="64" bestFit="1" customWidth="1"/>
    <col min="15628" max="15628" width="15.140625" style="64" customWidth="1"/>
    <col min="15629" max="15629" width="15.7109375" style="64" customWidth="1"/>
    <col min="15630" max="15877" width="9.140625" style="64"/>
    <col min="15878" max="15878" width="36" style="64" customWidth="1"/>
    <col min="15879" max="15880" width="13.85546875" style="64" customWidth="1"/>
    <col min="15881" max="15883" width="15.140625" style="64" bestFit="1" customWidth="1"/>
    <col min="15884" max="15884" width="15.140625" style="64" customWidth="1"/>
    <col min="15885" max="15885" width="15.7109375" style="64" customWidth="1"/>
    <col min="15886" max="16133" width="9.140625" style="64"/>
    <col min="16134" max="16134" width="36" style="64" customWidth="1"/>
    <col min="16135" max="16136" width="13.85546875" style="64" customWidth="1"/>
    <col min="16137" max="16139" width="15.140625" style="64" bestFit="1" customWidth="1"/>
    <col min="16140" max="16140" width="15.140625" style="64" customWidth="1"/>
    <col min="16141" max="16141" width="15.7109375" style="64" customWidth="1"/>
    <col min="16142" max="16384" width="9.140625" style="64"/>
  </cols>
  <sheetData>
    <row r="1" spans="1:14" ht="15" x14ac:dyDescent="0.25">
      <c r="A1" s="167" t="s">
        <v>76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4" ht="15" x14ac:dyDescent="0.25">
      <c r="A2" s="167" t="s">
        <v>82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4" spans="1:14" ht="15" x14ac:dyDescent="0.25">
      <c r="B4" s="104"/>
      <c r="C4" s="104"/>
      <c r="D4" s="105"/>
      <c r="E4" s="105"/>
      <c r="F4" s="105"/>
      <c r="G4" s="106"/>
      <c r="H4" s="105"/>
      <c r="I4" s="105"/>
      <c r="J4" s="105"/>
      <c r="K4" s="107"/>
      <c r="L4" s="107"/>
    </row>
    <row r="5" spans="1:14" x14ac:dyDescent="0.2">
      <c r="B5" s="108"/>
      <c r="C5" s="109"/>
      <c r="D5" s="110"/>
      <c r="E5" s="110"/>
      <c r="F5" s="110"/>
      <c r="G5" s="111"/>
      <c r="H5" s="110"/>
      <c r="I5" s="110"/>
      <c r="J5" s="110"/>
      <c r="K5" s="105"/>
      <c r="L5" s="105"/>
    </row>
    <row r="6" spans="1:14" s="114" customFormat="1" ht="39" customHeight="1" x14ac:dyDescent="0.2">
      <c r="A6" s="112" t="s">
        <v>23</v>
      </c>
      <c r="B6" s="34" t="s">
        <v>86</v>
      </c>
      <c r="C6" s="34" t="s">
        <v>88</v>
      </c>
      <c r="D6" s="34"/>
      <c r="E6" s="34"/>
      <c r="F6" s="33"/>
      <c r="G6" s="35"/>
      <c r="H6" s="34"/>
      <c r="I6" s="33"/>
      <c r="J6" s="113" t="s">
        <v>15</v>
      </c>
    </row>
    <row r="7" spans="1:14" s="114" customFormat="1" x14ac:dyDescent="0.2">
      <c r="G7" s="115"/>
    </row>
    <row r="8" spans="1:14" x14ac:dyDescent="0.2">
      <c r="A8" s="64" t="s">
        <v>47</v>
      </c>
      <c r="B8" s="76"/>
      <c r="C8" s="76"/>
      <c r="D8" s="76"/>
      <c r="E8" s="76"/>
      <c r="F8" s="76"/>
      <c r="G8" s="77"/>
      <c r="H8" s="76"/>
      <c r="I8" s="76"/>
      <c r="J8" s="88">
        <f>SUM(B8:I8)</f>
        <v>0</v>
      </c>
    </row>
    <row r="9" spans="1:14" x14ac:dyDescent="0.2">
      <c r="A9" s="64" t="s">
        <v>24</v>
      </c>
      <c r="B9" s="76"/>
      <c r="C9" s="76"/>
      <c r="D9" s="76"/>
      <c r="E9" s="76"/>
      <c r="F9" s="76"/>
      <c r="G9" s="77"/>
      <c r="H9" s="76"/>
      <c r="I9" s="76"/>
      <c r="J9" s="88">
        <f>SUM(B9:I9)</f>
        <v>0</v>
      </c>
    </row>
    <row r="10" spans="1:14" x14ac:dyDescent="0.2">
      <c r="A10" s="64" t="s">
        <v>25</v>
      </c>
      <c r="B10" s="76"/>
      <c r="C10" s="76"/>
      <c r="D10" s="76"/>
      <c r="E10" s="76"/>
      <c r="F10" s="76"/>
      <c r="G10" s="77"/>
      <c r="H10" s="76"/>
      <c r="I10" s="76"/>
      <c r="J10" s="88">
        <f t="shared" ref="J10:J24" si="0">SUM(B10:I10)</f>
        <v>0</v>
      </c>
    </row>
    <row r="11" spans="1:14" x14ac:dyDescent="0.2">
      <c r="A11" s="64" t="s">
        <v>26</v>
      </c>
      <c r="B11" s="76"/>
      <c r="C11" s="76"/>
      <c r="D11" s="76"/>
      <c r="E11" s="76"/>
      <c r="F11" s="76"/>
      <c r="G11" s="77"/>
      <c r="H11" s="76"/>
      <c r="I11" s="76"/>
      <c r="J11" s="88">
        <f t="shared" si="0"/>
        <v>0</v>
      </c>
    </row>
    <row r="12" spans="1:14" x14ac:dyDescent="0.2">
      <c r="A12" s="64" t="s">
        <v>27</v>
      </c>
      <c r="B12" s="76"/>
      <c r="C12" s="76"/>
      <c r="D12" s="76"/>
      <c r="E12" s="76"/>
      <c r="F12" s="76"/>
      <c r="G12" s="77"/>
      <c r="H12" s="76"/>
      <c r="I12" s="76"/>
      <c r="J12" s="88">
        <f t="shared" si="0"/>
        <v>0</v>
      </c>
    </row>
    <row r="13" spans="1:14" x14ac:dyDescent="0.2">
      <c r="A13" s="64" t="s">
        <v>28</v>
      </c>
      <c r="B13" s="76"/>
      <c r="C13" s="76"/>
      <c r="D13" s="76"/>
      <c r="E13" s="76"/>
      <c r="F13" s="76"/>
      <c r="G13" s="77"/>
      <c r="H13" s="76"/>
      <c r="I13" s="76"/>
      <c r="J13" s="88">
        <f t="shared" si="0"/>
        <v>0</v>
      </c>
    </row>
    <row r="14" spans="1:14" x14ac:dyDescent="0.2">
      <c r="A14" s="64" t="s">
        <v>29</v>
      </c>
      <c r="B14" s="76"/>
      <c r="C14" s="76"/>
      <c r="D14" s="76"/>
      <c r="E14" s="76"/>
      <c r="F14" s="76"/>
      <c r="G14" s="77"/>
      <c r="H14" s="76"/>
      <c r="I14" s="76"/>
      <c r="J14" s="88">
        <f t="shared" si="0"/>
        <v>0</v>
      </c>
    </row>
    <row r="15" spans="1:14" x14ac:dyDescent="0.2">
      <c r="A15" s="64" t="s">
        <v>30</v>
      </c>
      <c r="B15" s="76"/>
      <c r="C15" s="76"/>
      <c r="D15" s="76"/>
      <c r="E15" s="76"/>
      <c r="F15" s="76"/>
      <c r="G15" s="77"/>
      <c r="H15" s="76"/>
      <c r="I15" s="76"/>
      <c r="J15" s="88">
        <f t="shared" si="0"/>
        <v>0</v>
      </c>
    </row>
    <row r="16" spans="1:14" x14ac:dyDescent="0.2">
      <c r="A16" s="64" t="s">
        <v>31</v>
      </c>
      <c r="B16" s="76"/>
      <c r="C16" s="76"/>
      <c r="D16" s="76"/>
      <c r="E16" s="76"/>
      <c r="F16" s="76"/>
      <c r="G16" s="77"/>
      <c r="H16" s="76"/>
      <c r="I16" s="76"/>
      <c r="J16" s="88">
        <f t="shared" si="0"/>
        <v>0</v>
      </c>
    </row>
    <row r="17" spans="1:13" x14ac:dyDescent="0.2">
      <c r="A17" s="64" t="s">
        <v>32</v>
      </c>
      <c r="B17" s="76"/>
      <c r="C17" s="76"/>
      <c r="D17" s="76"/>
      <c r="E17" s="76"/>
      <c r="F17" s="76"/>
      <c r="G17" s="77"/>
      <c r="H17" s="76"/>
      <c r="I17" s="76"/>
      <c r="J17" s="88">
        <f t="shared" si="0"/>
        <v>0</v>
      </c>
    </row>
    <row r="18" spans="1:13" x14ac:dyDescent="0.2">
      <c r="A18" s="64" t="s">
        <v>33</v>
      </c>
      <c r="B18" s="76"/>
      <c r="C18" s="76"/>
      <c r="D18" s="76"/>
      <c r="E18" s="76"/>
      <c r="F18" s="76"/>
      <c r="G18" s="77"/>
      <c r="H18" s="76"/>
      <c r="I18" s="76"/>
      <c r="J18" s="88">
        <f t="shared" si="0"/>
        <v>0</v>
      </c>
    </row>
    <row r="19" spans="1:13" x14ac:dyDescent="0.2">
      <c r="A19" s="74" t="s">
        <v>34</v>
      </c>
      <c r="B19" s="77"/>
      <c r="C19" s="77"/>
      <c r="D19" s="77"/>
      <c r="E19" s="77"/>
      <c r="F19" s="77"/>
      <c r="G19" s="77"/>
      <c r="H19" s="77"/>
      <c r="I19" s="77"/>
      <c r="J19" s="116">
        <f t="shared" si="0"/>
        <v>0</v>
      </c>
      <c r="K19" s="74"/>
      <c r="L19" s="74"/>
    </row>
    <row r="20" spans="1:13" x14ac:dyDescent="0.2">
      <c r="A20" s="74" t="s">
        <v>35</v>
      </c>
      <c r="B20" s="77"/>
      <c r="C20" s="77"/>
      <c r="D20" s="77"/>
      <c r="E20" s="77"/>
      <c r="F20" s="77"/>
      <c r="G20" s="77"/>
      <c r="H20" s="77"/>
      <c r="I20" s="77"/>
      <c r="J20" s="116">
        <f t="shared" si="0"/>
        <v>0</v>
      </c>
      <c r="K20" s="74"/>
      <c r="L20" s="74"/>
    </row>
    <row r="21" spans="1:13" x14ac:dyDescent="0.2">
      <c r="A21" s="74" t="s">
        <v>37</v>
      </c>
      <c r="B21" s="77"/>
      <c r="C21" s="77"/>
      <c r="D21" s="77"/>
      <c r="E21" s="77"/>
      <c r="F21" s="77"/>
      <c r="G21" s="77"/>
      <c r="H21" s="77"/>
      <c r="I21" s="77"/>
      <c r="J21" s="116">
        <f t="shared" si="0"/>
        <v>0</v>
      </c>
      <c r="K21" s="74"/>
      <c r="L21" s="74" t="s">
        <v>53</v>
      </c>
    </row>
    <row r="22" spans="1:13" x14ac:dyDescent="0.2">
      <c r="A22" s="74" t="s">
        <v>38</v>
      </c>
      <c r="B22" s="77"/>
      <c r="C22" s="77"/>
      <c r="D22" s="77"/>
      <c r="E22" s="77"/>
      <c r="F22" s="77"/>
      <c r="G22" s="77"/>
      <c r="H22" s="77"/>
      <c r="I22" s="77"/>
      <c r="J22" s="116">
        <f t="shared" si="0"/>
        <v>0</v>
      </c>
      <c r="K22" s="74"/>
      <c r="L22" s="74"/>
    </row>
    <row r="23" spans="1:13" x14ac:dyDescent="0.2">
      <c r="A23" s="74" t="s">
        <v>39</v>
      </c>
      <c r="B23" s="77"/>
      <c r="C23" s="77"/>
      <c r="D23" s="77"/>
      <c r="E23" s="77"/>
      <c r="F23" s="77"/>
      <c r="G23" s="77"/>
      <c r="H23" s="77"/>
      <c r="I23" s="77"/>
      <c r="J23" s="116">
        <f t="shared" si="0"/>
        <v>0</v>
      </c>
      <c r="K23" s="74"/>
      <c r="L23" s="74"/>
    </row>
    <row r="24" spans="1:13" x14ac:dyDescent="0.2">
      <c r="A24" s="117" t="s">
        <v>40</v>
      </c>
      <c r="B24" s="91"/>
      <c r="C24" s="91"/>
      <c r="D24" s="91"/>
      <c r="E24" s="91"/>
      <c r="F24" s="91"/>
      <c r="G24" s="91"/>
      <c r="H24" s="91"/>
      <c r="I24" s="91"/>
      <c r="J24" s="116">
        <f t="shared" si="0"/>
        <v>0</v>
      </c>
      <c r="K24" s="74"/>
      <c r="L24" s="74"/>
    </row>
    <row r="25" spans="1:13" x14ac:dyDescent="0.2">
      <c r="A25" s="74"/>
      <c r="B25" s="77"/>
      <c r="D25" s="74"/>
      <c r="E25" s="74"/>
      <c r="F25" s="74"/>
      <c r="H25" s="74"/>
      <c r="I25" s="74"/>
      <c r="J25" s="118"/>
      <c r="K25" s="74"/>
      <c r="L25" s="74"/>
    </row>
    <row r="26" spans="1:13" x14ac:dyDescent="0.2">
      <c r="A26" s="119" t="s">
        <v>45</v>
      </c>
      <c r="B26" s="91">
        <f t="shared" ref="B26:I26" si="1">SUM(B8:B24)</f>
        <v>0</v>
      </c>
      <c r="C26" s="91">
        <f t="shared" si="1"/>
        <v>0</v>
      </c>
      <c r="D26" s="91">
        <f t="shared" si="1"/>
        <v>0</v>
      </c>
      <c r="E26" s="85">
        <f t="shared" si="1"/>
        <v>0</v>
      </c>
      <c r="F26" s="85">
        <f t="shared" si="1"/>
        <v>0</v>
      </c>
      <c r="G26" s="85">
        <f t="shared" si="1"/>
        <v>0</v>
      </c>
      <c r="H26" s="85">
        <f t="shared" si="1"/>
        <v>0</v>
      </c>
      <c r="I26" s="85">
        <f t="shared" si="1"/>
        <v>0</v>
      </c>
      <c r="J26" s="120">
        <f>SUM(B26:I26)</f>
        <v>0</v>
      </c>
      <c r="K26" s="102"/>
      <c r="L26" s="74"/>
    </row>
    <row r="27" spans="1:13" x14ac:dyDescent="0.2">
      <c r="A27" s="74"/>
      <c r="B27" s="74"/>
      <c r="D27" s="74"/>
      <c r="E27" s="74"/>
      <c r="F27" s="74"/>
      <c r="H27" s="74"/>
      <c r="I27" s="74"/>
      <c r="J27" s="121"/>
      <c r="K27" s="74"/>
      <c r="L27" s="74"/>
    </row>
    <row r="28" spans="1:13" x14ac:dyDescent="0.2">
      <c r="A28" s="74" t="s">
        <v>48</v>
      </c>
      <c r="B28" s="122"/>
      <c r="C28" s="123"/>
      <c r="D28" s="123"/>
      <c r="E28" s="123"/>
      <c r="F28" s="123"/>
      <c r="G28" s="123"/>
      <c r="H28" s="123"/>
      <c r="I28" s="123"/>
      <c r="J28" s="116">
        <f>SUM(B28:I28)</f>
        <v>0</v>
      </c>
      <c r="K28" s="102"/>
      <c r="L28" s="74"/>
    </row>
    <row r="29" spans="1:13" x14ac:dyDescent="0.2">
      <c r="A29" s="74" t="s">
        <v>49</v>
      </c>
      <c r="B29" s="124"/>
      <c r="C29" s="124"/>
      <c r="D29" s="123"/>
      <c r="E29" s="123"/>
      <c r="F29" s="123"/>
      <c r="G29" s="123"/>
      <c r="H29" s="123"/>
      <c r="I29" s="123"/>
      <c r="J29" s="116">
        <f>SUM(B29:I29)</f>
        <v>0</v>
      </c>
      <c r="K29" s="102"/>
      <c r="L29" s="74"/>
    </row>
    <row r="30" spans="1:13" x14ac:dyDescent="0.2">
      <c r="A30" s="74" t="s">
        <v>67</v>
      </c>
      <c r="B30" s="78">
        <v>170839.94</v>
      </c>
      <c r="C30" s="78">
        <v>1755.97</v>
      </c>
      <c r="D30" s="125"/>
      <c r="E30" s="123"/>
      <c r="F30" s="125"/>
      <c r="G30" s="125"/>
      <c r="H30" s="125"/>
      <c r="I30" s="125"/>
      <c r="J30" s="126">
        <f>SUM(B30:I30)</f>
        <v>172595.91</v>
      </c>
      <c r="K30" s="125"/>
      <c r="L30" s="125"/>
      <c r="M30" s="90"/>
    </row>
    <row r="31" spans="1:13" x14ac:dyDescent="0.2">
      <c r="A31" s="74" t="s">
        <v>50</v>
      </c>
      <c r="B31" s="123"/>
      <c r="C31" s="124"/>
      <c r="D31" s="123"/>
      <c r="E31" s="123"/>
      <c r="F31" s="123"/>
      <c r="G31" s="123"/>
      <c r="H31" s="123"/>
      <c r="I31" s="123"/>
      <c r="J31" s="116">
        <f>SUM(B31:I31)</f>
        <v>0</v>
      </c>
      <c r="K31" s="74"/>
      <c r="L31" s="74"/>
    </row>
    <row r="32" spans="1:13" x14ac:dyDescent="0.2">
      <c r="A32" s="117" t="s">
        <v>51</v>
      </c>
      <c r="B32" s="127"/>
      <c r="C32" s="127"/>
      <c r="D32" s="91"/>
      <c r="E32" s="91"/>
      <c r="F32" s="91"/>
      <c r="G32" s="91"/>
      <c r="H32" s="91"/>
      <c r="I32" s="91"/>
      <c r="J32" s="128">
        <f>SUM(B32:I32)</f>
        <v>0</v>
      </c>
      <c r="K32" s="102"/>
      <c r="L32" s="74"/>
    </row>
    <row r="33" spans="1:14" x14ac:dyDescent="0.2">
      <c r="A33" s="74"/>
      <c r="B33" s="74"/>
      <c r="C33" s="74"/>
      <c r="D33" s="74"/>
      <c r="E33" s="74"/>
      <c r="F33" s="74"/>
      <c r="H33" s="74"/>
      <c r="I33" s="74"/>
      <c r="J33" s="121"/>
      <c r="K33" s="74"/>
      <c r="L33" s="74"/>
    </row>
    <row r="34" spans="1:14" s="39" customFormat="1" ht="15" thickBot="1" x14ac:dyDescent="0.25">
      <c r="A34" s="129" t="s">
        <v>52</v>
      </c>
      <c r="B34" s="130">
        <f>SUM(B26:B32)</f>
        <v>170839.94</v>
      </c>
      <c r="C34" s="130">
        <f t="shared" ref="C34:I34" si="2">SUM(C26:C32)</f>
        <v>1755.97</v>
      </c>
      <c r="D34" s="130">
        <f t="shared" si="2"/>
        <v>0</v>
      </c>
      <c r="E34" s="130">
        <f t="shared" si="2"/>
        <v>0</v>
      </c>
      <c r="F34" s="130">
        <f t="shared" si="2"/>
        <v>0</v>
      </c>
      <c r="G34" s="130">
        <f t="shared" si="2"/>
        <v>0</v>
      </c>
      <c r="H34" s="130">
        <f t="shared" si="2"/>
        <v>0</v>
      </c>
      <c r="I34" s="130">
        <f t="shared" si="2"/>
        <v>0</v>
      </c>
      <c r="J34" s="131">
        <f>SUM(B34:I34)</f>
        <v>172595.91</v>
      </c>
      <c r="K34" s="74"/>
      <c r="L34" s="74"/>
      <c r="M34" s="64"/>
    </row>
    <row r="35" spans="1:14" ht="15" thickTop="1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39"/>
    </row>
    <row r="36" spans="1:14" x14ac:dyDescent="0.2">
      <c r="A36" s="74"/>
      <c r="B36" s="74"/>
      <c r="C36" s="74"/>
      <c r="D36" s="74"/>
      <c r="E36" s="74"/>
      <c r="F36" s="74"/>
      <c r="H36" s="74"/>
      <c r="I36" s="74"/>
      <c r="J36" s="74"/>
      <c r="K36" s="74"/>
      <c r="L36" s="74"/>
      <c r="N36" s="39"/>
    </row>
    <row r="37" spans="1:14" x14ac:dyDescent="0.2">
      <c r="N37" s="39"/>
    </row>
    <row r="39" spans="1:14" x14ac:dyDescent="0.2">
      <c r="N39" s="39"/>
    </row>
    <row r="40" spans="1:14" x14ac:dyDescent="0.2">
      <c r="A40" s="60"/>
    </row>
  </sheetData>
  <mergeCells count="2">
    <mergeCell ref="A1:M1"/>
    <mergeCell ref="A2:M2"/>
  </mergeCells>
  <pageMargins left="0.7" right="0.7" top="0.75" bottom="0.75" header="0.3" footer="0.3"/>
  <pageSetup scale="6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9"/>
  <sheetViews>
    <sheetView zoomScaleNormal="100" workbookViewId="0"/>
  </sheetViews>
  <sheetFormatPr defaultRowHeight="14.25" x14ac:dyDescent="0.2"/>
  <cols>
    <col min="1" max="1" width="30.85546875" style="64" bestFit="1" customWidth="1"/>
    <col min="2" max="2" width="16" style="74" bestFit="1" customWidth="1"/>
    <col min="3" max="3" width="15" style="64" bestFit="1" customWidth="1"/>
    <col min="4" max="6" width="14.140625" style="64" customWidth="1"/>
    <col min="7" max="7" width="16.42578125" style="64" customWidth="1"/>
    <col min="8" max="8" width="17.42578125" style="64" bestFit="1" customWidth="1"/>
    <col min="9" max="254" width="9.140625" style="64"/>
    <col min="255" max="255" width="5.42578125" style="64" customWidth="1"/>
    <col min="256" max="256" width="30.85546875" style="64" bestFit="1" customWidth="1"/>
    <col min="257" max="257" width="14" style="64" customWidth="1"/>
    <col min="258" max="260" width="14.140625" style="64" customWidth="1"/>
    <col min="261" max="264" width="16.42578125" style="64" customWidth="1"/>
    <col min="265" max="510" width="9.140625" style="64"/>
    <col min="511" max="511" width="5.42578125" style="64" customWidth="1"/>
    <col min="512" max="512" width="30.85546875" style="64" bestFit="1" customWidth="1"/>
    <col min="513" max="513" width="14" style="64" customWidth="1"/>
    <col min="514" max="516" width="14.140625" style="64" customWidth="1"/>
    <col min="517" max="520" width="16.42578125" style="64" customWidth="1"/>
    <col min="521" max="766" width="9.140625" style="64"/>
    <col min="767" max="767" width="5.42578125" style="64" customWidth="1"/>
    <col min="768" max="768" width="30.85546875" style="64" bestFit="1" customWidth="1"/>
    <col min="769" max="769" width="14" style="64" customWidth="1"/>
    <col min="770" max="772" width="14.140625" style="64" customWidth="1"/>
    <col min="773" max="776" width="16.42578125" style="64" customWidth="1"/>
    <col min="777" max="1022" width="9.140625" style="64"/>
    <col min="1023" max="1023" width="5.42578125" style="64" customWidth="1"/>
    <col min="1024" max="1024" width="30.85546875" style="64" bestFit="1" customWidth="1"/>
    <col min="1025" max="1025" width="14" style="64" customWidth="1"/>
    <col min="1026" max="1028" width="14.140625" style="64" customWidth="1"/>
    <col min="1029" max="1032" width="16.42578125" style="64" customWidth="1"/>
    <col min="1033" max="1278" width="9.140625" style="64"/>
    <col min="1279" max="1279" width="5.42578125" style="64" customWidth="1"/>
    <col min="1280" max="1280" width="30.85546875" style="64" bestFit="1" customWidth="1"/>
    <col min="1281" max="1281" width="14" style="64" customWidth="1"/>
    <col min="1282" max="1284" width="14.140625" style="64" customWidth="1"/>
    <col min="1285" max="1288" width="16.42578125" style="64" customWidth="1"/>
    <col min="1289" max="1534" width="9.140625" style="64"/>
    <col min="1535" max="1535" width="5.42578125" style="64" customWidth="1"/>
    <col min="1536" max="1536" width="30.85546875" style="64" bestFit="1" customWidth="1"/>
    <col min="1537" max="1537" width="14" style="64" customWidth="1"/>
    <col min="1538" max="1540" width="14.140625" style="64" customWidth="1"/>
    <col min="1541" max="1544" width="16.42578125" style="64" customWidth="1"/>
    <col min="1545" max="1790" width="9.140625" style="64"/>
    <col min="1791" max="1791" width="5.42578125" style="64" customWidth="1"/>
    <col min="1792" max="1792" width="30.85546875" style="64" bestFit="1" customWidth="1"/>
    <col min="1793" max="1793" width="14" style="64" customWidth="1"/>
    <col min="1794" max="1796" width="14.140625" style="64" customWidth="1"/>
    <col min="1797" max="1800" width="16.42578125" style="64" customWidth="1"/>
    <col min="1801" max="2046" width="9.140625" style="64"/>
    <col min="2047" max="2047" width="5.42578125" style="64" customWidth="1"/>
    <col min="2048" max="2048" width="30.85546875" style="64" bestFit="1" customWidth="1"/>
    <col min="2049" max="2049" width="14" style="64" customWidth="1"/>
    <col min="2050" max="2052" width="14.140625" style="64" customWidth="1"/>
    <col min="2053" max="2056" width="16.42578125" style="64" customWidth="1"/>
    <col min="2057" max="2302" width="9.140625" style="64"/>
    <col min="2303" max="2303" width="5.42578125" style="64" customWidth="1"/>
    <col min="2304" max="2304" width="30.85546875" style="64" bestFit="1" customWidth="1"/>
    <col min="2305" max="2305" width="14" style="64" customWidth="1"/>
    <col min="2306" max="2308" width="14.140625" style="64" customWidth="1"/>
    <col min="2309" max="2312" width="16.42578125" style="64" customWidth="1"/>
    <col min="2313" max="2558" width="9.140625" style="64"/>
    <col min="2559" max="2559" width="5.42578125" style="64" customWidth="1"/>
    <col min="2560" max="2560" width="30.85546875" style="64" bestFit="1" customWidth="1"/>
    <col min="2561" max="2561" width="14" style="64" customWidth="1"/>
    <col min="2562" max="2564" width="14.140625" style="64" customWidth="1"/>
    <col min="2565" max="2568" width="16.42578125" style="64" customWidth="1"/>
    <col min="2569" max="2814" width="9.140625" style="64"/>
    <col min="2815" max="2815" width="5.42578125" style="64" customWidth="1"/>
    <col min="2816" max="2816" width="30.85546875" style="64" bestFit="1" customWidth="1"/>
    <col min="2817" max="2817" width="14" style="64" customWidth="1"/>
    <col min="2818" max="2820" width="14.140625" style="64" customWidth="1"/>
    <col min="2821" max="2824" width="16.42578125" style="64" customWidth="1"/>
    <col min="2825" max="3070" width="9.140625" style="64"/>
    <col min="3071" max="3071" width="5.42578125" style="64" customWidth="1"/>
    <col min="3072" max="3072" width="30.85546875" style="64" bestFit="1" customWidth="1"/>
    <col min="3073" max="3073" width="14" style="64" customWidth="1"/>
    <col min="3074" max="3076" width="14.140625" style="64" customWidth="1"/>
    <col min="3077" max="3080" width="16.42578125" style="64" customWidth="1"/>
    <col min="3081" max="3326" width="9.140625" style="64"/>
    <col min="3327" max="3327" width="5.42578125" style="64" customWidth="1"/>
    <col min="3328" max="3328" width="30.85546875" style="64" bestFit="1" customWidth="1"/>
    <col min="3329" max="3329" width="14" style="64" customWidth="1"/>
    <col min="3330" max="3332" width="14.140625" style="64" customWidth="1"/>
    <col min="3333" max="3336" width="16.42578125" style="64" customWidth="1"/>
    <col min="3337" max="3582" width="9.140625" style="64"/>
    <col min="3583" max="3583" width="5.42578125" style="64" customWidth="1"/>
    <col min="3584" max="3584" width="30.85546875" style="64" bestFit="1" customWidth="1"/>
    <col min="3585" max="3585" width="14" style="64" customWidth="1"/>
    <col min="3586" max="3588" width="14.140625" style="64" customWidth="1"/>
    <col min="3589" max="3592" width="16.42578125" style="64" customWidth="1"/>
    <col min="3593" max="3838" width="9.140625" style="64"/>
    <col min="3839" max="3839" width="5.42578125" style="64" customWidth="1"/>
    <col min="3840" max="3840" width="30.85546875" style="64" bestFit="1" customWidth="1"/>
    <col min="3841" max="3841" width="14" style="64" customWidth="1"/>
    <col min="3842" max="3844" width="14.140625" style="64" customWidth="1"/>
    <col min="3845" max="3848" width="16.42578125" style="64" customWidth="1"/>
    <col min="3849" max="4094" width="9.140625" style="64"/>
    <col min="4095" max="4095" width="5.42578125" style="64" customWidth="1"/>
    <col min="4096" max="4096" width="30.85546875" style="64" bestFit="1" customWidth="1"/>
    <col min="4097" max="4097" width="14" style="64" customWidth="1"/>
    <col min="4098" max="4100" width="14.140625" style="64" customWidth="1"/>
    <col min="4101" max="4104" width="16.42578125" style="64" customWidth="1"/>
    <col min="4105" max="4350" width="9.140625" style="64"/>
    <col min="4351" max="4351" width="5.42578125" style="64" customWidth="1"/>
    <col min="4352" max="4352" width="30.85546875" style="64" bestFit="1" customWidth="1"/>
    <col min="4353" max="4353" width="14" style="64" customWidth="1"/>
    <col min="4354" max="4356" width="14.140625" style="64" customWidth="1"/>
    <col min="4357" max="4360" width="16.42578125" style="64" customWidth="1"/>
    <col min="4361" max="4606" width="9.140625" style="64"/>
    <col min="4607" max="4607" width="5.42578125" style="64" customWidth="1"/>
    <col min="4608" max="4608" width="30.85546875" style="64" bestFit="1" customWidth="1"/>
    <col min="4609" max="4609" width="14" style="64" customWidth="1"/>
    <col min="4610" max="4612" width="14.140625" style="64" customWidth="1"/>
    <col min="4613" max="4616" width="16.42578125" style="64" customWidth="1"/>
    <col min="4617" max="4862" width="9.140625" style="64"/>
    <col min="4863" max="4863" width="5.42578125" style="64" customWidth="1"/>
    <col min="4864" max="4864" width="30.85546875" style="64" bestFit="1" customWidth="1"/>
    <col min="4865" max="4865" width="14" style="64" customWidth="1"/>
    <col min="4866" max="4868" width="14.140625" style="64" customWidth="1"/>
    <col min="4869" max="4872" width="16.42578125" style="64" customWidth="1"/>
    <col min="4873" max="5118" width="9.140625" style="64"/>
    <col min="5119" max="5119" width="5.42578125" style="64" customWidth="1"/>
    <col min="5120" max="5120" width="30.85546875" style="64" bestFit="1" customWidth="1"/>
    <col min="5121" max="5121" width="14" style="64" customWidth="1"/>
    <col min="5122" max="5124" width="14.140625" style="64" customWidth="1"/>
    <col min="5125" max="5128" width="16.42578125" style="64" customWidth="1"/>
    <col min="5129" max="5374" width="9.140625" style="64"/>
    <col min="5375" max="5375" width="5.42578125" style="64" customWidth="1"/>
    <col min="5376" max="5376" width="30.85546875" style="64" bestFit="1" customWidth="1"/>
    <col min="5377" max="5377" width="14" style="64" customWidth="1"/>
    <col min="5378" max="5380" width="14.140625" style="64" customWidth="1"/>
    <col min="5381" max="5384" width="16.42578125" style="64" customWidth="1"/>
    <col min="5385" max="5630" width="9.140625" style="64"/>
    <col min="5631" max="5631" width="5.42578125" style="64" customWidth="1"/>
    <col min="5632" max="5632" width="30.85546875" style="64" bestFit="1" customWidth="1"/>
    <col min="5633" max="5633" width="14" style="64" customWidth="1"/>
    <col min="5634" max="5636" width="14.140625" style="64" customWidth="1"/>
    <col min="5637" max="5640" width="16.42578125" style="64" customWidth="1"/>
    <col min="5641" max="5886" width="9.140625" style="64"/>
    <col min="5887" max="5887" width="5.42578125" style="64" customWidth="1"/>
    <col min="5888" max="5888" width="30.85546875" style="64" bestFit="1" customWidth="1"/>
    <col min="5889" max="5889" width="14" style="64" customWidth="1"/>
    <col min="5890" max="5892" width="14.140625" style="64" customWidth="1"/>
    <col min="5893" max="5896" width="16.42578125" style="64" customWidth="1"/>
    <col min="5897" max="6142" width="9.140625" style="64"/>
    <col min="6143" max="6143" width="5.42578125" style="64" customWidth="1"/>
    <col min="6144" max="6144" width="30.85546875" style="64" bestFit="1" customWidth="1"/>
    <col min="6145" max="6145" width="14" style="64" customWidth="1"/>
    <col min="6146" max="6148" width="14.140625" style="64" customWidth="1"/>
    <col min="6149" max="6152" width="16.42578125" style="64" customWidth="1"/>
    <col min="6153" max="6398" width="9.140625" style="64"/>
    <col min="6399" max="6399" width="5.42578125" style="64" customWidth="1"/>
    <col min="6400" max="6400" width="30.85546875" style="64" bestFit="1" customWidth="1"/>
    <col min="6401" max="6401" width="14" style="64" customWidth="1"/>
    <col min="6402" max="6404" width="14.140625" style="64" customWidth="1"/>
    <col min="6405" max="6408" width="16.42578125" style="64" customWidth="1"/>
    <col min="6409" max="6654" width="9.140625" style="64"/>
    <col min="6655" max="6655" width="5.42578125" style="64" customWidth="1"/>
    <col min="6656" max="6656" width="30.85546875" style="64" bestFit="1" customWidth="1"/>
    <col min="6657" max="6657" width="14" style="64" customWidth="1"/>
    <col min="6658" max="6660" width="14.140625" style="64" customWidth="1"/>
    <col min="6661" max="6664" width="16.42578125" style="64" customWidth="1"/>
    <col min="6665" max="6910" width="9.140625" style="64"/>
    <col min="6911" max="6911" width="5.42578125" style="64" customWidth="1"/>
    <col min="6912" max="6912" width="30.85546875" style="64" bestFit="1" customWidth="1"/>
    <col min="6913" max="6913" width="14" style="64" customWidth="1"/>
    <col min="6914" max="6916" width="14.140625" style="64" customWidth="1"/>
    <col min="6917" max="6920" width="16.42578125" style="64" customWidth="1"/>
    <col min="6921" max="7166" width="9.140625" style="64"/>
    <col min="7167" max="7167" width="5.42578125" style="64" customWidth="1"/>
    <col min="7168" max="7168" width="30.85546875" style="64" bestFit="1" customWidth="1"/>
    <col min="7169" max="7169" width="14" style="64" customWidth="1"/>
    <col min="7170" max="7172" width="14.140625" style="64" customWidth="1"/>
    <col min="7173" max="7176" width="16.42578125" style="64" customWidth="1"/>
    <col min="7177" max="7422" width="9.140625" style="64"/>
    <col min="7423" max="7423" width="5.42578125" style="64" customWidth="1"/>
    <col min="7424" max="7424" width="30.85546875" style="64" bestFit="1" customWidth="1"/>
    <col min="7425" max="7425" width="14" style="64" customWidth="1"/>
    <col min="7426" max="7428" width="14.140625" style="64" customWidth="1"/>
    <col min="7429" max="7432" width="16.42578125" style="64" customWidth="1"/>
    <col min="7433" max="7678" width="9.140625" style="64"/>
    <col min="7679" max="7679" width="5.42578125" style="64" customWidth="1"/>
    <col min="7680" max="7680" width="30.85546875" style="64" bestFit="1" customWidth="1"/>
    <col min="7681" max="7681" width="14" style="64" customWidth="1"/>
    <col min="7682" max="7684" width="14.140625" style="64" customWidth="1"/>
    <col min="7685" max="7688" width="16.42578125" style="64" customWidth="1"/>
    <col min="7689" max="7934" width="9.140625" style="64"/>
    <col min="7935" max="7935" width="5.42578125" style="64" customWidth="1"/>
    <col min="7936" max="7936" width="30.85546875" style="64" bestFit="1" customWidth="1"/>
    <col min="7937" max="7937" width="14" style="64" customWidth="1"/>
    <col min="7938" max="7940" width="14.140625" style="64" customWidth="1"/>
    <col min="7941" max="7944" width="16.42578125" style="64" customWidth="1"/>
    <col min="7945" max="8190" width="9.140625" style="64"/>
    <col min="8191" max="8191" width="5.42578125" style="64" customWidth="1"/>
    <col min="8192" max="8192" width="30.85546875" style="64" bestFit="1" customWidth="1"/>
    <col min="8193" max="8193" width="14" style="64" customWidth="1"/>
    <col min="8194" max="8196" width="14.140625" style="64" customWidth="1"/>
    <col min="8197" max="8200" width="16.42578125" style="64" customWidth="1"/>
    <col min="8201" max="8446" width="9.140625" style="64"/>
    <col min="8447" max="8447" width="5.42578125" style="64" customWidth="1"/>
    <col min="8448" max="8448" width="30.85546875" style="64" bestFit="1" customWidth="1"/>
    <col min="8449" max="8449" width="14" style="64" customWidth="1"/>
    <col min="8450" max="8452" width="14.140625" style="64" customWidth="1"/>
    <col min="8453" max="8456" width="16.42578125" style="64" customWidth="1"/>
    <col min="8457" max="8702" width="9.140625" style="64"/>
    <col min="8703" max="8703" width="5.42578125" style="64" customWidth="1"/>
    <col min="8704" max="8704" width="30.85546875" style="64" bestFit="1" customWidth="1"/>
    <col min="8705" max="8705" width="14" style="64" customWidth="1"/>
    <col min="8706" max="8708" width="14.140625" style="64" customWidth="1"/>
    <col min="8709" max="8712" width="16.42578125" style="64" customWidth="1"/>
    <col min="8713" max="8958" width="9.140625" style="64"/>
    <col min="8959" max="8959" width="5.42578125" style="64" customWidth="1"/>
    <col min="8960" max="8960" width="30.85546875" style="64" bestFit="1" customWidth="1"/>
    <col min="8961" max="8961" width="14" style="64" customWidth="1"/>
    <col min="8962" max="8964" width="14.140625" style="64" customWidth="1"/>
    <col min="8965" max="8968" width="16.42578125" style="64" customWidth="1"/>
    <col min="8969" max="9214" width="9.140625" style="64"/>
    <col min="9215" max="9215" width="5.42578125" style="64" customWidth="1"/>
    <col min="9216" max="9216" width="30.85546875" style="64" bestFit="1" customWidth="1"/>
    <col min="9217" max="9217" width="14" style="64" customWidth="1"/>
    <col min="9218" max="9220" width="14.140625" style="64" customWidth="1"/>
    <col min="9221" max="9224" width="16.42578125" style="64" customWidth="1"/>
    <col min="9225" max="9470" width="9.140625" style="64"/>
    <col min="9471" max="9471" width="5.42578125" style="64" customWidth="1"/>
    <col min="9472" max="9472" width="30.85546875" style="64" bestFit="1" customWidth="1"/>
    <col min="9473" max="9473" width="14" style="64" customWidth="1"/>
    <col min="9474" max="9476" width="14.140625" style="64" customWidth="1"/>
    <col min="9477" max="9480" width="16.42578125" style="64" customWidth="1"/>
    <col min="9481" max="9726" width="9.140625" style="64"/>
    <col min="9727" max="9727" width="5.42578125" style="64" customWidth="1"/>
    <col min="9728" max="9728" width="30.85546875" style="64" bestFit="1" customWidth="1"/>
    <col min="9729" max="9729" width="14" style="64" customWidth="1"/>
    <col min="9730" max="9732" width="14.140625" style="64" customWidth="1"/>
    <col min="9733" max="9736" width="16.42578125" style="64" customWidth="1"/>
    <col min="9737" max="9982" width="9.140625" style="64"/>
    <col min="9983" max="9983" width="5.42578125" style="64" customWidth="1"/>
    <col min="9984" max="9984" width="30.85546875" style="64" bestFit="1" customWidth="1"/>
    <col min="9985" max="9985" width="14" style="64" customWidth="1"/>
    <col min="9986" max="9988" width="14.140625" style="64" customWidth="1"/>
    <col min="9989" max="9992" width="16.42578125" style="64" customWidth="1"/>
    <col min="9993" max="10238" width="9.140625" style="64"/>
    <col min="10239" max="10239" width="5.42578125" style="64" customWidth="1"/>
    <col min="10240" max="10240" width="30.85546875" style="64" bestFit="1" customWidth="1"/>
    <col min="10241" max="10241" width="14" style="64" customWidth="1"/>
    <col min="10242" max="10244" width="14.140625" style="64" customWidth="1"/>
    <col min="10245" max="10248" width="16.42578125" style="64" customWidth="1"/>
    <col min="10249" max="10494" width="9.140625" style="64"/>
    <col min="10495" max="10495" width="5.42578125" style="64" customWidth="1"/>
    <col min="10496" max="10496" width="30.85546875" style="64" bestFit="1" customWidth="1"/>
    <col min="10497" max="10497" width="14" style="64" customWidth="1"/>
    <col min="10498" max="10500" width="14.140625" style="64" customWidth="1"/>
    <col min="10501" max="10504" width="16.42578125" style="64" customWidth="1"/>
    <col min="10505" max="10750" width="9.140625" style="64"/>
    <col min="10751" max="10751" width="5.42578125" style="64" customWidth="1"/>
    <col min="10752" max="10752" width="30.85546875" style="64" bestFit="1" customWidth="1"/>
    <col min="10753" max="10753" width="14" style="64" customWidth="1"/>
    <col min="10754" max="10756" width="14.140625" style="64" customWidth="1"/>
    <col min="10757" max="10760" width="16.42578125" style="64" customWidth="1"/>
    <col min="10761" max="11006" width="9.140625" style="64"/>
    <col min="11007" max="11007" width="5.42578125" style="64" customWidth="1"/>
    <col min="11008" max="11008" width="30.85546875" style="64" bestFit="1" customWidth="1"/>
    <col min="11009" max="11009" width="14" style="64" customWidth="1"/>
    <col min="11010" max="11012" width="14.140625" style="64" customWidth="1"/>
    <col min="11013" max="11016" width="16.42578125" style="64" customWidth="1"/>
    <col min="11017" max="11262" width="9.140625" style="64"/>
    <col min="11263" max="11263" width="5.42578125" style="64" customWidth="1"/>
    <col min="11264" max="11264" width="30.85546875" style="64" bestFit="1" customWidth="1"/>
    <col min="11265" max="11265" width="14" style="64" customWidth="1"/>
    <col min="11266" max="11268" width="14.140625" style="64" customWidth="1"/>
    <col min="11269" max="11272" width="16.42578125" style="64" customWidth="1"/>
    <col min="11273" max="11518" width="9.140625" style="64"/>
    <col min="11519" max="11519" width="5.42578125" style="64" customWidth="1"/>
    <col min="11520" max="11520" width="30.85546875" style="64" bestFit="1" customWidth="1"/>
    <col min="11521" max="11521" width="14" style="64" customWidth="1"/>
    <col min="11522" max="11524" width="14.140625" style="64" customWidth="1"/>
    <col min="11525" max="11528" width="16.42578125" style="64" customWidth="1"/>
    <col min="11529" max="11774" width="9.140625" style="64"/>
    <col min="11775" max="11775" width="5.42578125" style="64" customWidth="1"/>
    <col min="11776" max="11776" width="30.85546875" style="64" bestFit="1" customWidth="1"/>
    <col min="11777" max="11777" width="14" style="64" customWidth="1"/>
    <col min="11778" max="11780" width="14.140625" style="64" customWidth="1"/>
    <col min="11781" max="11784" width="16.42578125" style="64" customWidth="1"/>
    <col min="11785" max="12030" width="9.140625" style="64"/>
    <col min="12031" max="12031" width="5.42578125" style="64" customWidth="1"/>
    <col min="12032" max="12032" width="30.85546875" style="64" bestFit="1" customWidth="1"/>
    <col min="12033" max="12033" width="14" style="64" customWidth="1"/>
    <col min="12034" max="12036" width="14.140625" style="64" customWidth="1"/>
    <col min="12037" max="12040" width="16.42578125" style="64" customWidth="1"/>
    <col min="12041" max="12286" width="9.140625" style="64"/>
    <col min="12287" max="12287" width="5.42578125" style="64" customWidth="1"/>
    <col min="12288" max="12288" width="30.85546875" style="64" bestFit="1" customWidth="1"/>
    <col min="12289" max="12289" width="14" style="64" customWidth="1"/>
    <col min="12290" max="12292" width="14.140625" style="64" customWidth="1"/>
    <col min="12293" max="12296" width="16.42578125" style="64" customWidth="1"/>
    <col min="12297" max="12542" width="9.140625" style="64"/>
    <col min="12543" max="12543" width="5.42578125" style="64" customWidth="1"/>
    <col min="12544" max="12544" width="30.85546875" style="64" bestFit="1" customWidth="1"/>
    <col min="12545" max="12545" width="14" style="64" customWidth="1"/>
    <col min="12546" max="12548" width="14.140625" style="64" customWidth="1"/>
    <col min="12549" max="12552" width="16.42578125" style="64" customWidth="1"/>
    <col min="12553" max="12798" width="9.140625" style="64"/>
    <col min="12799" max="12799" width="5.42578125" style="64" customWidth="1"/>
    <col min="12800" max="12800" width="30.85546875" style="64" bestFit="1" customWidth="1"/>
    <col min="12801" max="12801" width="14" style="64" customWidth="1"/>
    <col min="12802" max="12804" width="14.140625" style="64" customWidth="1"/>
    <col min="12805" max="12808" width="16.42578125" style="64" customWidth="1"/>
    <col min="12809" max="13054" width="9.140625" style="64"/>
    <col min="13055" max="13055" width="5.42578125" style="64" customWidth="1"/>
    <col min="13056" max="13056" width="30.85546875" style="64" bestFit="1" customWidth="1"/>
    <col min="13057" max="13057" width="14" style="64" customWidth="1"/>
    <col min="13058" max="13060" width="14.140625" style="64" customWidth="1"/>
    <col min="13061" max="13064" width="16.42578125" style="64" customWidth="1"/>
    <col min="13065" max="13310" width="9.140625" style="64"/>
    <col min="13311" max="13311" width="5.42578125" style="64" customWidth="1"/>
    <col min="13312" max="13312" width="30.85546875" style="64" bestFit="1" customWidth="1"/>
    <col min="13313" max="13313" width="14" style="64" customWidth="1"/>
    <col min="13314" max="13316" width="14.140625" style="64" customWidth="1"/>
    <col min="13317" max="13320" width="16.42578125" style="64" customWidth="1"/>
    <col min="13321" max="13566" width="9.140625" style="64"/>
    <col min="13567" max="13567" width="5.42578125" style="64" customWidth="1"/>
    <col min="13568" max="13568" width="30.85546875" style="64" bestFit="1" customWidth="1"/>
    <col min="13569" max="13569" width="14" style="64" customWidth="1"/>
    <col min="13570" max="13572" width="14.140625" style="64" customWidth="1"/>
    <col min="13573" max="13576" width="16.42578125" style="64" customWidth="1"/>
    <col min="13577" max="13822" width="9.140625" style="64"/>
    <col min="13823" max="13823" width="5.42578125" style="64" customWidth="1"/>
    <col min="13824" max="13824" width="30.85546875" style="64" bestFit="1" customWidth="1"/>
    <col min="13825" max="13825" width="14" style="64" customWidth="1"/>
    <col min="13826" max="13828" width="14.140625" style="64" customWidth="1"/>
    <col min="13829" max="13832" width="16.42578125" style="64" customWidth="1"/>
    <col min="13833" max="14078" width="9.140625" style="64"/>
    <col min="14079" max="14079" width="5.42578125" style="64" customWidth="1"/>
    <col min="14080" max="14080" width="30.85546875" style="64" bestFit="1" customWidth="1"/>
    <col min="14081" max="14081" width="14" style="64" customWidth="1"/>
    <col min="14082" max="14084" width="14.140625" style="64" customWidth="1"/>
    <col min="14085" max="14088" width="16.42578125" style="64" customWidth="1"/>
    <col min="14089" max="14334" width="9.140625" style="64"/>
    <col min="14335" max="14335" width="5.42578125" style="64" customWidth="1"/>
    <col min="14336" max="14336" width="30.85546875" style="64" bestFit="1" customWidth="1"/>
    <col min="14337" max="14337" width="14" style="64" customWidth="1"/>
    <col min="14338" max="14340" width="14.140625" style="64" customWidth="1"/>
    <col min="14341" max="14344" width="16.42578125" style="64" customWidth="1"/>
    <col min="14345" max="14590" width="9.140625" style="64"/>
    <col min="14591" max="14591" width="5.42578125" style="64" customWidth="1"/>
    <col min="14592" max="14592" width="30.85546875" style="64" bestFit="1" customWidth="1"/>
    <col min="14593" max="14593" width="14" style="64" customWidth="1"/>
    <col min="14594" max="14596" width="14.140625" style="64" customWidth="1"/>
    <col min="14597" max="14600" width="16.42578125" style="64" customWidth="1"/>
    <col min="14601" max="14846" width="9.140625" style="64"/>
    <col min="14847" max="14847" width="5.42578125" style="64" customWidth="1"/>
    <col min="14848" max="14848" width="30.85546875" style="64" bestFit="1" customWidth="1"/>
    <col min="14849" max="14849" width="14" style="64" customWidth="1"/>
    <col min="14850" max="14852" width="14.140625" style="64" customWidth="1"/>
    <col min="14853" max="14856" width="16.42578125" style="64" customWidth="1"/>
    <col min="14857" max="15102" width="9.140625" style="64"/>
    <col min="15103" max="15103" width="5.42578125" style="64" customWidth="1"/>
    <col min="15104" max="15104" width="30.85546875" style="64" bestFit="1" customWidth="1"/>
    <col min="15105" max="15105" width="14" style="64" customWidth="1"/>
    <col min="15106" max="15108" width="14.140625" style="64" customWidth="1"/>
    <col min="15109" max="15112" width="16.42578125" style="64" customWidth="1"/>
    <col min="15113" max="15358" width="9.140625" style="64"/>
    <col min="15359" max="15359" width="5.42578125" style="64" customWidth="1"/>
    <col min="15360" max="15360" width="30.85546875" style="64" bestFit="1" customWidth="1"/>
    <col min="15361" max="15361" width="14" style="64" customWidth="1"/>
    <col min="15362" max="15364" width="14.140625" style="64" customWidth="1"/>
    <col min="15365" max="15368" width="16.42578125" style="64" customWidth="1"/>
    <col min="15369" max="15614" width="9.140625" style="64"/>
    <col min="15615" max="15615" width="5.42578125" style="64" customWidth="1"/>
    <col min="15616" max="15616" width="30.85546875" style="64" bestFit="1" customWidth="1"/>
    <col min="15617" max="15617" width="14" style="64" customWidth="1"/>
    <col min="15618" max="15620" width="14.140625" style="64" customWidth="1"/>
    <col min="15621" max="15624" width="16.42578125" style="64" customWidth="1"/>
    <col min="15625" max="15870" width="9.140625" style="64"/>
    <col min="15871" max="15871" width="5.42578125" style="64" customWidth="1"/>
    <col min="15872" max="15872" width="30.85546875" style="64" bestFit="1" customWidth="1"/>
    <col min="15873" max="15873" width="14" style="64" customWidth="1"/>
    <col min="15874" max="15876" width="14.140625" style="64" customWidth="1"/>
    <col min="15877" max="15880" width="16.42578125" style="64" customWidth="1"/>
    <col min="15881" max="16126" width="9.140625" style="64"/>
    <col min="16127" max="16127" width="5.42578125" style="64" customWidth="1"/>
    <col min="16128" max="16128" width="30.85546875" style="64" bestFit="1" customWidth="1"/>
    <col min="16129" max="16129" width="14" style="64" customWidth="1"/>
    <col min="16130" max="16132" width="14.140625" style="64" customWidth="1"/>
    <col min="16133" max="16136" width="16.42578125" style="64" customWidth="1"/>
    <col min="16137" max="16384" width="9.140625" style="64"/>
  </cols>
  <sheetData>
    <row r="1" spans="1:8" ht="15" x14ac:dyDescent="0.25">
      <c r="A1" s="41" t="s">
        <v>54</v>
      </c>
      <c r="B1" s="63"/>
      <c r="C1" s="38"/>
      <c r="D1" s="38"/>
      <c r="E1" s="38"/>
      <c r="F1" s="38"/>
      <c r="G1" s="38"/>
      <c r="H1" s="38"/>
    </row>
    <row r="2" spans="1:8" ht="15" x14ac:dyDescent="0.25">
      <c r="A2" s="41" t="s">
        <v>82</v>
      </c>
      <c r="B2" s="63"/>
      <c r="C2" s="38"/>
      <c r="D2" s="38"/>
      <c r="E2" s="38"/>
      <c r="F2" s="38"/>
      <c r="G2" s="38"/>
      <c r="H2" s="38"/>
    </row>
    <row r="4" spans="1:8" s="65" customFormat="1" ht="32.25" customHeight="1" x14ac:dyDescent="0.25">
      <c r="B4" s="66"/>
      <c r="C4" s="67"/>
      <c r="D4" s="67"/>
      <c r="E4" s="67"/>
      <c r="F4" s="67"/>
      <c r="G4" s="67"/>
      <c r="H4" s="68"/>
    </row>
    <row r="5" spans="1:8" x14ac:dyDescent="0.2">
      <c r="A5" s="69" t="s">
        <v>23</v>
      </c>
      <c r="B5" s="163"/>
      <c r="C5" s="70"/>
      <c r="D5" s="71"/>
      <c r="E5" s="72"/>
      <c r="F5" s="72"/>
      <c r="G5" s="72"/>
      <c r="H5" s="73" t="s">
        <v>55</v>
      </c>
    </row>
    <row r="6" spans="1:8" x14ac:dyDescent="0.2">
      <c r="C6" s="75"/>
      <c r="D6" s="75"/>
      <c r="E6" s="76"/>
      <c r="F6" s="76"/>
      <c r="G6" s="76"/>
    </row>
    <row r="7" spans="1:8" x14ac:dyDescent="0.2">
      <c r="A7" s="64" t="s">
        <v>47</v>
      </c>
      <c r="B7" s="77"/>
      <c r="C7" s="76"/>
      <c r="D7" s="76"/>
      <c r="E7" s="76"/>
      <c r="F7" s="76"/>
      <c r="G7" s="76"/>
      <c r="H7" s="78">
        <f t="shared" ref="H7:H23" si="0">SUM(B7:G7)</f>
        <v>0</v>
      </c>
    </row>
    <row r="8" spans="1:8" x14ac:dyDescent="0.2">
      <c r="A8" s="64" t="s">
        <v>24</v>
      </c>
      <c r="B8" s="77"/>
      <c r="C8" s="76"/>
      <c r="D8" s="76"/>
      <c r="E8" s="76"/>
      <c r="F8" s="76"/>
      <c r="G8" s="76"/>
      <c r="H8" s="78">
        <f t="shared" si="0"/>
        <v>0</v>
      </c>
    </row>
    <row r="9" spans="1:8" x14ac:dyDescent="0.2">
      <c r="A9" s="64" t="s">
        <v>25</v>
      </c>
      <c r="B9" s="77"/>
      <c r="C9" s="76"/>
      <c r="D9" s="76"/>
      <c r="E9" s="76"/>
      <c r="F9" s="76"/>
      <c r="G9" s="76"/>
      <c r="H9" s="78">
        <f t="shared" si="0"/>
        <v>0</v>
      </c>
    </row>
    <row r="10" spans="1:8" x14ac:dyDescent="0.2">
      <c r="A10" s="64" t="s">
        <v>26</v>
      </c>
      <c r="B10" s="77"/>
      <c r="C10" s="76"/>
      <c r="D10" s="76"/>
      <c r="E10" s="76"/>
      <c r="F10" s="76"/>
      <c r="G10" s="76"/>
      <c r="H10" s="78">
        <f t="shared" si="0"/>
        <v>0</v>
      </c>
    </row>
    <row r="11" spans="1:8" x14ac:dyDescent="0.2">
      <c r="A11" s="64" t="s">
        <v>27</v>
      </c>
      <c r="B11" s="77"/>
      <c r="C11" s="76"/>
      <c r="D11" s="76"/>
      <c r="E11" s="76"/>
      <c r="F11" s="76"/>
      <c r="G11" s="76"/>
      <c r="H11" s="78">
        <f t="shared" si="0"/>
        <v>0</v>
      </c>
    </row>
    <row r="12" spans="1:8" x14ac:dyDescent="0.2">
      <c r="A12" s="64" t="s">
        <v>28</v>
      </c>
      <c r="B12" s="77"/>
      <c r="C12" s="76"/>
      <c r="D12" s="76"/>
      <c r="E12" s="76"/>
      <c r="F12" s="76"/>
      <c r="G12" s="76"/>
      <c r="H12" s="78">
        <f t="shared" si="0"/>
        <v>0</v>
      </c>
    </row>
    <row r="13" spans="1:8" x14ac:dyDescent="0.2">
      <c r="A13" s="64" t="s">
        <v>29</v>
      </c>
      <c r="B13" s="77"/>
      <c r="C13" s="79"/>
      <c r="D13" s="76"/>
      <c r="E13" s="76"/>
      <c r="F13" s="76"/>
      <c r="G13" s="76"/>
      <c r="H13" s="78">
        <f t="shared" si="0"/>
        <v>0</v>
      </c>
    </row>
    <row r="14" spans="1:8" x14ac:dyDescent="0.2">
      <c r="A14" s="64" t="s">
        <v>30</v>
      </c>
      <c r="B14" s="77"/>
      <c r="C14" s="79"/>
      <c r="D14" s="76"/>
      <c r="E14" s="76"/>
      <c r="F14" s="76"/>
      <c r="G14" s="76"/>
      <c r="H14" s="78">
        <f t="shared" si="0"/>
        <v>0</v>
      </c>
    </row>
    <row r="15" spans="1:8" x14ac:dyDescent="0.2">
      <c r="A15" s="64" t="s">
        <v>31</v>
      </c>
      <c r="B15" s="77"/>
      <c r="C15" s="79"/>
      <c r="D15" s="76"/>
      <c r="E15" s="76"/>
      <c r="F15" s="76"/>
      <c r="G15" s="76"/>
      <c r="H15" s="78">
        <f t="shared" si="0"/>
        <v>0</v>
      </c>
    </row>
    <row r="16" spans="1:8" x14ac:dyDescent="0.2">
      <c r="A16" s="64" t="s">
        <v>32</v>
      </c>
      <c r="B16" s="77"/>
      <c r="C16" s="76"/>
      <c r="D16" s="76"/>
      <c r="E16" s="76"/>
      <c r="F16" s="76"/>
      <c r="G16" s="76"/>
      <c r="H16" s="78">
        <f t="shared" si="0"/>
        <v>0</v>
      </c>
    </row>
    <row r="17" spans="1:9" x14ac:dyDescent="0.2">
      <c r="A17" s="64" t="s">
        <v>33</v>
      </c>
      <c r="B17" s="77"/>
      <c r="C17" s="76"/>
      <c r="D17" s="76"/>
      <c r="E17" s="76"/>
      <c r="F17" s="76"/>
      <c r="G17" s="76"/>
      <c r="H17" s="78">
        <f t="shared" si="0"/>
        <v>0</v>
      </c>
    </row>
    <row r="18" spans="1:9" x14ac:dyDescent="0.2">
      <c r="A18" s="64" t="s">
        <v>34</v>
      </c>
      <c r="B18" s="77"/>
      <c r="C18" s="79"/>
      <c r="D18" s="76"/>
      <c r="E18" s="76"/>
      <c r="F18" s="76"/>
      <c r="G18" s="76"/>
      <c r="H18" s="78">
        <f t="shared" si="0"/>
        <v>0</v>
      </c>
    </row>
    <row r="19" spans="1:9" x14ac:dyDescent="0.2">
      <c r="A19" s="64" t="s">
        <v>35</v>
      </c>
      <c r="B19" s="77"/>
      <c r="C19" s="79"/>
      <c r="D19" s="76"/>
      <c r="E19" s="76"/>
      <c r="F19" s="76"/>
      <c r="G19" s="76"/>
      <c r="H19" s="78">
        <f t="shared" si="0"/>
        <v>0</v>
      </c>
    </row>
    <row r="20" spans="1:9" x14ac:dyDescent="0.2">
      <c r="A20" s="64" t="s">
        <v>37</v>
      </c>
      <c r="B20" s="77"/>
      <c r="C20" s="76"/>
      <c r="D20" s="76"/>
      <c r="E20" s="76"/>
      <c r="F20" s="76"/>
      <c r="G20" s="76"/>
      <c r="H20" s="78">
        <f t="shared" si="0"/>
        <v>0</v>
      </c>
    </row>
    <row r="21" spans="1:9" x14ac:dyDescent="0.2">
      <c r="A21" s="64" t="s">
        <v>38</v>
      </c>
      <c r="B21" s="77"/>
      <c r="C21" s="76"/>
      <c r="D21" s="76"/>
      <c r="E21" s="76"/>
      <c r="F21" s="76"/>
      <c r="G21" s="76"/>
      <c r="H21" s="78">
        <f t="shared" si="0"/>
        <v>0</v>
      </c>
    </row>
    <row r="22" spans="1:9" x14ac:dyDescent="0.2">
      <c r="A22" s="64" t="s">
        <v>39</v>
      </c>
      <c r="B22" s="77"/>
      <c r="C22" s="76"/>
      <c r="D22" s="76"/>
      <c r="E22" s="76"/>
      <c r="F22" s="76"/>
      <c r="G22" s="76"/>
      <c r="H22" s="78">
        <f t="shared" si="0"/>
        <v>0</v>
      </c>
    </row>
    <row r="23" spans="1:9" x14ac:dyDescent="0.2">
      <c r="A23" s="80" t="s">
        <v>40</v>
      </c>
      <c r="B23" s="77"/>
      <c r="C23" s="76"/>
      <c r="D23" s="76"/>
      <c r="E23" s="76"/>
      <c r="F23" s="76"/>
      <c r="G23" s="76"/>
      <c r="H23" s="78">
        <f t="shared" si="0"/>
        <v>0</v>
      </c>
    </row>
    <row r="24" spans="1:9" x14ac:dyDescent="0.2">
      <c r="B24" s="81"/>
      <c r="C24" s="82"/>
      <c r="D24" s="82"/>
      <c r="E24" s="82"/>
      <c r="F24" s="82"/>
      <c r="G24" s="82"/>
      <c r="H24" s="83"/>
    </row>
    <row r="25" spans="1:9" x14ac:dyDescent="0.2">
      <c r="A25" s="84" t="s">
        <v>45</v>
      </c>
      <c r="B25" s="85">
        <f t="shared" ref="B25" si="1">SUM(B7:B23)</f>
        <v>0</v>
      </c>
      <c r="C25" s="86">
        <f t="shared" ref="C25:G25" si="2">SUM(C7:C23)</f>
        <v>0</v>
      </c>
      <c r="D25" s="86">
        <f>SUM(D7:D23)</f>
        <v>0</v>
      </c>
      <c r="E25" s="86">
        <f t="shared" si="2"/>
        <v>0</v>
      </c>
      <c r="F25" s="86">
        <f t="shared" si="2"/>
        <v>0</v>
      </c>
      <c r="G25" s="86">
        <f t="shared" si="2"/>
        <v>0</v>
      </c>
      <c r="H25" s="87">
        <f>SUM(B25:G25)</f>
        <v>0</v>
      </c>
      <c r="I25" s="39"/>
    </row>
    <row r="26" spans="1:9" x14ac:dyDescent="0.2">
      <c r="H26" s="78"/>
    </row>
    <row r="27" spans="1:9" x14ac:dyDescent="0.2">
      <c r="A27" s="64" t="s">
        <v>74</v>
      </c>
      <c r="B27" s="77"/>
      <c r="C27" s="76"/>
      <c r="D27" s="76"/>
      <c r="E27" s="76"/>
      <c r="F27" s="76"/>
      <c r="G27" s="76"/>
      <c r="H27" s="78">
        <f>SUM(B27:G27)</f>
        <v>0</v>
      </c>
    </row>
    <row r="28" spans="1:9" x14ac:dyDescent="0.2">
      <c r="A28" s="64" t="s">
        <v>48</v>
      </c>
      <c r="B28" s="77"/>
      <c r="C28" s="76"/>
      <c r="D28" s="79"/>
      <c r="E28" s="79"/>
      <c r="F28" s="79"/>
      <c r="G28" s="76"/>
      <c r="H28" s="88">
        <f>SUM(B28:G28)</f>
        <v>0</v>
      </c>
      <c r="I28" s="39"/>
    </row>
    <row r="29" spans="1:9" x14ac:dyDescent="0.2">
      <c r="A29" s="64" t="s">
        <v>56</v>
      </c>
      <c r="B29" s="77"/>
      <c r="C29" s="79"/>
      <c r="D29" s="79"/>
      <c r="E29" s="79"/>
      <c r="F29" s="79"/>
      <c r="G29" s="76"/>
      <c r="H29" s="88">
        <f>SUM(B29:G29)</f>
        <v>0</v>
      </c>
      <c r="I29" s="39"/>
    </row>
    <row r="30" spans="1:9" x14ac:dyDescent="0.2">
      <c r="A30" s="64" t="s">
        <v>57</v>
      </c>
      <c r="B30" s="77"/>
      <c r="C30" s="89"/>
      <c r="D30" s="89"/>
      <c r="E30" s="89"/>
      <c r="F30" s="79"/>
      <c r="G30" s="76"/>
      <c r="H30" s="90">
        <f>SUM(B30:G30)</f>
        <v>0</v>
      </c>
    </row>
    <row r="31" spans="1:9" x14ac:dyDescent="0.2">
      <c r="A31" s="80" t="s">
        <v>51</v>
      </c>
      <c r="B31" s="91"/>
      <c r="C31" s="92"/>
      <c r="D31" s="92"/>
      <c r="E31" s="92"/>
      <c r="F31" s="93"/>
      <c r="G31" s="94"/>
      <c r="H31" s="95">
        <f>SUM(B31:G31)</f>
        <v>0</v>
      </c>
    </row>
    <row r="32" spans="1:9" x14ac:dyDescent="0.2">
      <c r="B32" s="96"/>
      <c r="C32" s="79"/>
      <c r="D32" s="79"/>
      <c r="E32" s="79"/>
      <c r="F32" s="79"/>
      <c r="G32" s="79"/>
      <c r="H32" s="97"/>
    </row>
    <row r="33" spans="1:8" s="65" customFormat="1" ht="15.75" thickBot="1" x14ac:dyDescent="0.3">
      <c r="A33" s="98" t="s">
        <v>52</v>
      </c>
      <c r="B33" s="99">
        <f t="shared" ref="B33:H33" si="3">SUM(B25:B31)</f>
        <v>0</v>
      </c>
      <c r="C33" s="100">
        <f t="shared" si="3"/>
        <v>0</v>
      </c>
      <c r="D33" s="100">
        <f t="shared" si="3"/>
        <v>0</v>
      </c>
      <c r="E33" s="100">
        <f t="shared" si="3"/>
        <v>0</v>
      </c>
      <c r="F33" s="100">
        <f t="shared" si="3"/>
        <v>0</v>
      </c>
      <c r="G33" s="100">
        <f t="shared" si="3"/>
        <v>0</v>
      </c>
      <c r="H33" s="101">
        <f t="shared" si="3"/>
        <v>0</v>
      </c>
    </row>
    <row r="34" spans="1:8" s="39" customFormat="1" ht="15" thickTop="1" x14ac:dyDescent="0.2">
      <c r="B34" s="102"/>
      <c r="C34" s="103"/>
      <c r="D34" s="103"/>
      <c r="E34" s="103"/>
      <c r="F34" s="103"/>
      <c r="G34" s="103"/>
    </row>
    <row r="39" spans="1:8" x14ac:dyDescent="0.2">
      <c r="A39" s="60"/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New Taxes</vt:lpstr>
      <vt:lpstr>Sales 2%</vt:lpstr>
      <vt:lpstr>LSST</vt:lpstr>
      <vt:lpstr>LSST PRIOR FY</vt:lpstr>
      <vt:lpstr>Stadium</vt:lpstr>
      <vt:lpstr>Unitary Secured</vt:lpstr>
      <vt:lpstr>Unit Unsecured | Carlines</vt:lpstr>
      <vt:lpstr>NPM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2023-05-02T16:37:26Z</cp:lastPrinted>
  <dcterms:created xsi:type="dcterms:W3CDTF">2014-09-22T19:38:27Z</dcterms:created>
  <dcterms:modified xsi:type="dcterms:W3CDTF">2026-03-19T18:44:38Z</dcterms:modified>
</cp:coreProperties>
</file>