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axation\ccshared\Div - Adm Svc\Distribution &amp; Statistics\Distributions\WEB\"/>
    </mc:Choice>
  </mc:AlternateContent>
  <xr:revisionPtr revIDLastSave="0" documentId="13_ncr:1_{E531B3AE-12B6-46EB-8DDD-433F35BE47D9}" xr6:coauthVersionLast="47" xr6:coauthVersionMax="47" xr10:uidLastSave="{00000000-0000-0000-0000-000000000000}"/>
  <bookViews>
    <workbookView xWindow="-28920" yWindow="-405" windowWidth="29040" windowHeight="15720" tabRatio="771" xr2:uid="{00000000-000D-0000-FFFF-FFFF00000000}"/>
  </bookViews>
  <sheets>
    <sheet name="SUMMARY" sheetId="4" r:id="rId1"/>
    <sheet name="BCCRT" sheetId="5" r:id="rId2"/>
    <sheet name="SCCRT" sheetId="6" r:id="rId3"/>
    <sheet name="CIG TAX" sheetId="7" r:id="rId4"/>
    <sheet name="LIQ TAX" sheetId="8" r:id="rId5"/>
    <sheet name="RPTT" sheetId="9" r:id="rId6"/>
    <sheet name="Gov't Services" sheetId="10" r:id="rId7"/>
    <sheet name="CTX DIST data" sheetId="18" state="hidden" r:id="rId8"/>
    <sheet name="CTX DISTRIBUTION" sheetId="11" r:id="rId9"/>
    <sheet name="MONTHLY CL" sheetId="17" r:id="rId10"/>
    <sheet name="MONTHLY LY" sheetId="19" r:id="rId11"/>
    <sheet name="MONTHLY WA" sheetId="12" r:id="rId12"/>
    <sheet name="SCCRT In State" sheetId="14" r:id="rId13"/>
    <sheet name="SCCRT Out of State" sheetId="15" r:id="rId14"/>
    <sheet name="SCCRT Tier 1 Calculation" sheetId="21" r:id="rId15"/>
  </sheets>
  <externalReferences>
    <externalReference r:id="rId16"/>
  </externalReferences>
  <definedNames>
    <definedName name="_xlnm._FilterDatabase" localSheetId="14" hidden="1">'SCCRT Tier 1 Calculation'!$A$3:$I$3</definedName>
    <definedName name="_xlnm.Print_Area" localSheetId="1">BCCRT!$A$1:$N$39</definedName>
    <definedName name="_xlnm.Print_Area" localSheetId="3">'CIG TAX'!$A$1:$N$43</definedName>
    <definedName name="_xlnm.Print_Area" localSheetId="8">'CTX DISTRIBUTION'!$A$1:$K$171</definedName>
    <definedName name="_xlnm.Print_Area" localSheetId="6">'Gov''t Services'!$A$1:$N$31</definedName>
    <definedName name="_xlnm.Print_Area" localSheetId="4">'LIQ TAX'!$A$1:$N$52</definedName>
    <definedName name="_xlnm.Print_Area" localSheetId="9">'MONTHLY CL'!$A$1:$N$39</definedName>
    <definedName name="_xlnm.Print_Area" localSheetId="10">'MONTHLY LY'!$A$1:$N$29</definedName>
    <definedName name="_xlnm.Print_Area" localSheetId="11">'MONTHLY WA'!$A$1:$N$26</definedName>
    <definedName name="_xlnm.Print_Area" localSheetId="5">RPTT!$A$1:$N$31</definedName>
    <definedName name="_xlnm.Print_Area" localSheetId="2">SCCRT!$A$1:$N$39</definedName>
    <definedName name="_xlnm.Print_Area" localSheetId="0">SUMMARY!$A$1:$H$32</definedName>
    <definedName name="_xlnm.Print_Titles" localSheetId="8">'CTX DISTRIBUTION'!$1:$2</definedName>
    <definedName name="Slicer_County">#N/A</definedName>
    <definedName name="Slicer_District_Type">#N/A</definedName>
    <definedName name="Slicer_Reporting_Period">#N/A</definedName>
  </definedNames>
  <calcPr calcId="191029"/>
  <pivotCaches>
    <pivotCache cacheId="22" r:id="rId17"/>
  </pivotCaches>
  <extLst>
    <ext xmlns:x14="http://schemas.microsoft.com/office/spreadsheetml/2009/9/main" uri="{BBE1A952-AA13-448e-AADC-164F8A28A991}">
      <x14:slicerCaches>
        <x14:slicerCache r:id="rId18"/>
        <x14:slicerCache r:id="rId19"/>
        <x14:slicerCache r:id="rId2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95" i="18" l="1"/>
  <c r="H895" i="18"/>
  <c r="I894" i="18"/>
  <c r="H894" i="18"/>
  <c r="I893" i="18"/>
  <c r="H893" i="18"/>
  <c r="I892" i="18"/>
  <c r="H892" i="18"/>
  <c r="I891" i="18"/>
  <c r="H891" i="18"/>
  <c r="I890" i="18"/>
  <c r="H890" i="18"/>
  <c r="I889" i="18"/>
  <c r="H889" i="18"/>
  <c r="I888" i="18"/>
  <c r="H888" i="18"/>
  <c r="F888" i="18"/>
  <c r="I887" i="18"/>
  <c r="H887" i="18"/>
  <c r="I886" i="18"/>
  <c r="H886" i="18"/>
  <c r="I885" i="18"/>
  <c r="H885" i="18"/>
  <c r="I884" i="18"/>
  <c r="H884" i="18"/>
  <c r="I883" i="18"/>
  <c r="H883" i="18"/>
  <c r="I882" i="18"/>
  <c r="H882" i="18"/>
  <c r="I881" i="18"/>
  <c r="H881" i="18"/>
  <c r="I880" i="18"/>
  <c r="H880" i="18"/>
  <c r="I879" i="18"/>
  <c r="H879" i="18"/>
  <c r="I878" i="18"/>
  <c r="H878" i="18"/>
  <c r="I877" i="18"/>
  <c r="H877" i="18"/>
  <c r="I876" i="18"/>
  <c r="H876" i="18"/>
  <c r="I875" i="18"/>
  <c r="H875" i="18"/>
  <c r="I874" i="18"/>
  <c r="H874" i="18"/>
  <c r="I873" i="18"/>
  <c r="H873" i="18"/>
  <c r="I872" i="18"/>
  <c r="H872" i="18"/>
  <c r="I871" i="18"/>
  <c r="H871" i="18"/>
  <c r="I870" i="18"/>
  <c r="H870" i="18"/>
  <c r="I869" i="18"/>
  <c r="H869" i="18"/>
  <c r="I868" i="18"/>
  <c r="H868" i="18"/>
  <c r="I867" i="18"/>
  <c r="H867" i="18"/>
  <c r="I866" i="18"/>
  <c r="H866" i="18"/>
  <c r="I865" i="18"/>
  <c r="H865" i="18"/>
  <c r="I864" i="18"/>
  <c r="H864" i="18"/>
  <c r="I863" i="18"/>
  <c r="H863" i="18"/>
  <c r="I862" i="18"/>
  <c r="H862" i="18"/>
  <c r="I861" i="18"/>
  <c r="H861" i="18"/>
  <c r="I860" i="18"/>
  <c r="H860" i="18"/>
  <c r="I859" i="18"/>
  <c r="H859" i="18"/>
  <c r="I858" i="18"/>
  <c r="H858" i="18"/>
  <c r="I857" i="18"/>
  <c r="H857" i="18"/>
  <c r="I856" i="18"/>
  <c r="H856" i="18"/>
  <c r="I855" i="18"/>
  <c r="H855" i="18"/>
  <c r="I854" i="18"/>
  <c r="H854" i="18"/>
  <c r="I853" i="18"/>
  <c r="H853" i="18"/>
  <c r="I852" i="18"/>
  <c r="H852" i="18"/>
  <c r="I851" i="18"/>
  <c r="H851" i="18"/>
  <c r="I850" i="18"/>
  <c r="H850" i="18"/>
  <c r="I849" i="18"/>
  <c r="H849" i="18"/>
  <c r="I848" i="18"/>
  <c r="H848" i="18"/>
  <c r="I847" i="18"/>
  <c r="H847" i="18"/>
  <c r="I846" i="18"/>
  <c r="H846" i="18"/>
  <c r="I845" i="18"/>
  <c r="H845" i="18"/>
  <c r="I844" i="18"/>
  <c r="H844" i="18"/>
  <c r="I843" i="18"/>
  <c r="H843" i="18"/>
  <c r="I842" i="18"/>
  <c r="H842" i="18"/>
  <c r="I841" i="18"/>
  <c r="H841" i="18"/>
  <c r="I840" i="18"/>
  <c r="H840" i="18"/>
  <c r="I839" i="18"/>
  <c r="H839" i="18"/>
  <c r="I838" i="18"/>
  <c r="H838" i="18"/>
  <c r="I837" i="18"/>
  <c r="H837" i="18"/>
  <c r="I836" i="18"/>
  <c r="H836" i="18"/>
  <c r="I835" i="18"/>
  <c r="H835" i="18"/>
  <c r="I834" i="18"/>
  <c r="H834" i="18"/>
  <c r="I833" i="18"/>
  <c r="H833" i="18"/>
  <c r="I832" i="18"/>
  <c r="H832" i="18"/>
  <c r="I831" i="18"/>
  <c r="H831" i="18"/>
  <c r="I830" i="18"/>
  <c r="H830" i="18"/>
  <c r="I829" i="18"/>
  <c r="H829" i="18"/>
  <c r="I828" i="18"/>
  <c r="H828" i="18"/>
  <c r="I827" i="18"/>
  <c r="H827" i="18"/>
  <c r="I826" i="18"/>
  <c r="H826" i="18"/>
  <c r="I825" i="18"/>
  <c r="H825" i="18"/>
  <c r="I824" i="18"/>
  <c r="H824" i="18"/>
  <c r="I823" i="18"/>
  <c r="H823" i="18"/>
  <c r="I822" i="18"/>
  <c r="H822" i="18"/>
  <c r="I821" i="18"/>
  <c r="H821" i="18"/>
  <c r="I820" i="18"/>
  <c r="H820" i="18"/>
  <c r="I819" i="18"/>
  <c r="H819" i="18"/>
  <c r="I818" i="18"/>
  <c r="H818" i="18"/>
  <c r="I817" i="18"/>
  <c r="H817" i="18"/>
  <c r="I816" i="18"/>
  <c r="H816" i="18"/>
  <c r="I815" i="18"/>
  <c r="H815" i="18"/>
  <c r="I814" i="18"/>
  <c r="H814" i="18"/>
  <c r="I813" i="18"/>
  <c r="H813" i="18"/>
  <c r="I812" i="18"/>
  <c r="H812" i="18"/>
  <c r="I811" i="18"/>
  <c r="H811" i="18"/>
  <c r="I810" i="18"/>
  <c r="H810" i="18"/>
  <c r="I809" i="18"/>
  <c r="H809" i="18"/>
  <c r="I808" i="18"/>
  <c r="H808" i="18"/>
  <c r="I807" i="18"/>
  <c r="H807" i="18"/>
  <c r="I806" i="18"/>
  <c r="H806" i="18"/>
  <c r="I805" i="18"/>
  <c r="H805" i="18"/>
  <c r="I804" i="18"/>
  <c r="H804" i="18"/>
  <c r="I803" i="18"/>
  <c r="H803" i="18"/>
  <c r="I802" i="18"/>
  <c r="H802" i="18"/>
  <c r="I801" i="18"/>
  <c r="H801" i="18"/>
  <c r="I800" i="18"/>
  <c r="H800" i="18"/>
  <c r="I799" i="18"/>
  <c r="H799" i="18"/>
  <c r="I798" i="18"/>
  <c r="H798" i="18"/>
  <c r="I797" i="18"/>
  <c r="H797" i="18"/>
  <c r="I796" i="18"/>
  <c r="H796" i="18"/>
  <c r="I795" i="18"/>
  <c r="H795" i="18"/>
  <c r="I794" i="18"/>
  <c r="H794" i="18"/>
  <c r="I793" i="18"/>
  <c r="H793" i="18"/>
  <c r="I792" i="18"/>
  <c r="H792" i="18"/>
  <c r="I791" i="18"/>
  <c r="H791" i="18"/>
  <c r="I790" i="18"/>
  <c r="H790" i="18"/>
  <c r="I789" i="18"/>
  <c r="H789" i="18"/>
  <c r="I788" i="18"/>
  <c r="H788" i="18"/>
  <c r="I787" i="18"/>
  <c r="H787" i="18"/>
  <c r="I786" i="18"/>
  <c r="H786" i="18"/>
  <c r="I785" i="18"/>
  <c r="H785" i="18"/>
  <c r="I784" i="18"/>
  <c r="H784" i="18"/>
  <c r="I783" i="18"/>
  <c r="H783" i="18"/>
  <c r="I782" i="18"/>
  <c r="H782" i="18"/>
  <c r="I781" i="18"/>
  <c r="H781" i="18"/>
  <c r="I780" i="18"/>
  <c r="H780" i="18"/>
  <c r="I779" i="18"/>
  <c r="H779" i="18"/>
  <c r="I778" i="18"/>
  <c r="H778" i="18"/>
  <c r="I777" i="18"/>
  <c r="H777" i="18"/>
  <c r="I776" i="18"/>
  <c r="H776" i="18"/>
  <c r="I775" i="18"/>
  <c r="H775" i="18"/>
  <c r="I774" i="18"/>
  <c r="H774" i="18"/>
  <c r="I773" i="18"/>
  <c r="H773" i="18"/>
  <c r="I772" i="18"/>
  <c r="H772" i="18"/>
  <c r="I771" i="18"/>
  <c r="H771" i="18"/>
  <c r="I770" i="18"/>
  <c r="H770" i="18"/>
  <c r="I769" i="18"/>
  <c r="H769" i="18"/>
  <c r="I768" i="18"/>
  <c r="H768" i="18"/>
  <c r="I767" i="18"/>
  <c r="H767" i="18"/>
  <c r="I766" i="18"/>
  <c r="H766" i="18"/>
  <c r="I765" i="18"/>
  <c r="H765" i="18"/>
  <c r="I764" i="18"/>
  <c r="H764" i="18"/>
  <c r="I763" i="18"/>
  <c r="H763" i="18"/>
  <c r="I762" i="18"/>
  <c r="H762" i="18"/>
  <c r="I761" i="18"/>
  <c r="H761" i="18"/>
  <c r="I760" i="18"/>
  <c r="H760" i="18"/>
  <c r="I759" i="18"/>
  <c r="H759" i="18"/>
  <c r="I758" i="18"/>
  <c r="H758" i="18"/>
  <c r="I757" i="18"/>
  <c r="H757" i="18"/>
  <c r="I756" i="18"/>
  <c r="H756" i="18"/>
  <c r="I755" i="18"/>
  <c r="H755" i="18"/>
  <c r="I754" i="18"/>
  <c r="H754" i="18"/>
  <c r="I753" i="18"/>
  <c r="H753" i="18"/>
  <c r="I752" i="18"/>
  <c r="H752" i="18"/>
  <c r="I751" i="18"/>
  <c r="H751" i="18"/>
  <c r="I750" i="18"/>
  <c r="H750" i="18"/>
  <c r="I749" i="18"/>
  <c r="H749" i="18"/>
  <c r="I748" i="18"/>
  <c r="H748" i="18"/>
  <c r="I747" i="18"/>
  <c r="H747" i="18"/>
  <c r="I746" i="18"/>
  <c r="H746" i="18"/>
  <c r="I745" i="18"/>
  <c r="H745" i="18"/>
  <c r="I744" i="18"/>
  <c r="H744" i="18"/>
  <c r="I743" i="18"/>
  <c r="H743" i="18"/>
  <c r="I742" i="18"/>
  <c r="H742" i="18"/>
  <c r="I741" i="18"/>
  <c r="H741" i="18"/>
  <c r="I740" i="18"/>
  <c r="H740" i="18"/>
  <c r="F740" i="18"/>
  <c r="I739" i="18"/>
  <c r="H739" i="18"/>
  <c r="I738" i="18"/>
  <c r="H738" i="18"/>
  <c r="I737" i="18"/>
  <c r="H737" i="18"/>
  <c r="I736" i="18"/>
  <c r="H736" i="18"/>
  <c r="I735" i="18"/>
  <c r="H735" i="18"/>
  <c r="I734" i="18"/>
  <c r="H734" i="18"/>
  <c r="I733" i="18"/>
  <c r="H733" i="18"/>
  <c r="I732" i="18"/>
  <c r="H732" i="18"/>
  <c r="I731" i="18"/>
  <c r="H731" i="18"/>
  <c r="I730" i="18"/>
  <c r="H730" i="18"/>
  <c r="I729" i="18"/>
  <c r="H729" i="18"/>
  <c r="I728" i="18"/>
  <c r="H728" i="18"/>
  <c r="I727" i="18"/>
  <c r="H727" i="18"/>
  <c r="I726" i="18"/>
  <c r="H726" i="18"/>
  <c r="I725" i="18"/>
  <c r="H725" i="18"/>
  <c r="I724" i="18"/>
  <c r="H724" i="18"/>
  <c r="I723" i="18"/>
  <c r="H723" i="18"/>
  <c r="I722" i="18"/>
  <c r="H722" i="18"/>
  <c r="I721" i="18"/>
  <c r="H721" i="18"/>
  <c r="I720" i="18"/>
  <c r="H720" i="18"/>
  <c r="I719" i="18"/>
  <c r="H719" i="18"/>
  <c r="I718" i="18"/>
  <c r="H718" i="18"/>
  <c r="I717" i="18"/>
  <c r="H717" i="18"/>
  <c r="I716" i="18"/>
  <c r="H716" i="18"/>
  <c r="I715" i="18"/>
  <c r="H715" i="18"/>
  <c r="I714" i="18"/>
  <c r="H714" i="18"/>
  <c r="I713" i="18"/>
  <c r="H713" i="18"/>
  <c r="I712" i="18"/>
  <c r="H712" i="18"/>
  <c r="I711" i="18"/>
  <c r="H711" i="18"/>
  <c r="I710" i="18"/>
  <c r="H710" i="18"/>
  <c r="I709" i="18"/>
  <c r="H709" i="18"/>
  <c r="I708" i="18"/>
  <c r="H708" i="18"/>
  <c r="I707" i="18"/>
  <c r="H707" i="18"/>
  <c r="I706" i="18"/>
  <c r="H706" i="18"/>
  <c r="I705" i="18"/>
  <c r="H705" i="18"/>
  <c r="I704" i="18"/>
  <c r="H704" i="18"/>
  <c r="I703" i="18"/>
  <c r="H703" i="18"/>
  <c r="I702" i="18"/>
  <c r="H702" i="18"/>
  <c r="I701" i="18"/>
  <c r="H701" i="18"/>
  <c r="I700" i="18"/>
  <c r="H700" i="18"/>
  <c r="I699" i="18"/>
  <c r="H699" i="18"/>
  <c r="I698" i="18"/>
  <c r="H698" i="18"/>
  <c r="I697" i="18"/>
  <c r="H697" i="18"/>
  <c r="I696" i="18"/>
  <c r="H696" i="18"/>
  <c r="I695" i="18"/>
  <c r="H695" i="18"/>
  <c r="I694" i="18"/>
  <c r="H694" i="18"/>
  <c r="I693" i="18"/>
  <c r="H693" i="18"/>
  <c r="I692" i="18"/>
  <c r="H692" i="18"/>
  <c r="I691" i="18"/>
  <c r="H691" i="18"/>
  <c r="I690" i="18"/>
  <c r="H690" i="18"/>
  <c r="I689" i="18"/>
  <c r="H689" i="18"/>
  <c r="I688" i="18"/>
  <c r="H688" i="18"/>
  <c r="I687" i="18"/>
  <c r="H687" i="18"/>
  <c r="I686" i="18"/>
  <c r="H686" i="18"/>
  <c r="I685" i="18"/>
  <c r="H685" i="18"/>
  <c r="I684" i="18"/>
  <c r="H684" i="18"/>
  <c r="I683" i="18"/>
  <c r="H683" i="18"/>
  <c r="I682" i="18"/>
  <c r="H682" i="18"/>
  <c r="I681" i="18"/>
  <c r="H681" i="18"/>
  <c r="I680" i="18"/>
  <c r="H680" i="18"/>
  <c r="I679" i="18"/>
  <c r="H679" i="18"/>
  <c r="I678" i="18"/>
  <c r="H678" i="18"/>
  <c r="I677" i="18"/>
  <c r="H677" i="18"/>
  <c r="I676" i="18"/>
  <c r="H676" i="18"/>
  <c r="I675" i="18"/>
  <c r="H675" i="18"/>
  <c r="I674" i="18"/>
  <c r="H674" i="18"/>
  <c r="I673" i="18"/>
  <c r="H673" i="18"/>
  <c r="I672" i="18"/>
  <c r="H672" i="18"/>
  <c r="I671" i="18"/>
  <c r="H671" i="18"/>
  <c r="I670" i="18"/>
  <c r="H670" i="18"/>
  <c r="I669" i="18"/>
  <c r="H669" i="18"/>
  <c r="I668" i="18"/>
  <c r="H668" i="18"/>
  <c r="I667" i="18"/>
  <c r="H667" i="18"/>
  <c r="I666" i="18"/>
  <c r="H666" i="18"/>
  <c r="I665" i="18"/>
  <c r="H665" i="18"/>
  <c r="I664" i="18"/>
  <c r="H664" i="18"/>
  <c r="I663" i="18"/>
  <c r="H663" i="18"/>
  <c r="I662" i="18"/>
  <c r="H662" i="18"/>
  <c r="I661" i="18"/>
  <c r="H661" i="18"/>
  <c r="I660" i="18"/>
  <c r="H660" i="18"/>
  <c r="I659" i="18"/>
  <c r="H659" i="18"/>
  <c r="I658" i="18"/>
  <c r="H658" i="18"/>
  <c r="I657" i="18"/>
  <c r="H657" i="18"/>
  <c r="I656" i="18"/>
  <c r="H656" i="18"/>
  <c r="I655" i="18"/>
  <c r="H655" i="18"/>
  <c r="I654" i="18"/>
  <c r="H654" i="18"/>
  <c r="I653" i="18"/>
  <c r="H653" i="18"/>
  <c r="I652" i="18"/>
  <c r="H652" i="18"/>
  <c r="I651" i="18"/>
  <c r="H651" i="18"/>
  <c r="I650" i="18"/>
  <c r="H650" i="18"/>
  <c r="I649" i="18"/>
  <c r="H649" i="18"/>
  <c r="I648" i="18"/>
  <c r="H648" i="18"/>
  <c r="I647" i="18"/>
  <c r="H647" i="18"/>
  <c r="I646" i="18"/>
  <c r="H646" i="18"/>
  <c r="I645" i="18"/>
  <c r="H645" i="18"/>
  <c r="I644" i="18"/>
  <c r="H644" i="18"/>
  <c r="I643" i="18"/>
  <c r="H643" i="18"/>
  <c r="I642" i="18"/>
  <c r="H642" i="18"/>
  <c r="I641" i="18"/>
  <c r="H641" i="18"/>
  <c r="I640" i="18"/>
  <c r="H640" i="18"/>
  <c r="I639" i="18"/>
  <c r="H639" i="18"/>
  <c r="I638" i="18"/>
  <c r="H638" i="18"/>
  <c r="I637" i="18"/>
  <c r="H637" i="18"/>
  <c r="I636" i="18"/>
  <c r="H636" i="18"/>
  <c r="I635" i="18"/>
  <c r="H635" i="18"/>
  <c r="I634" i="18"/>
  <c r="H634" i="18"/>
  <c r="I633" i="18"/>
  <c r="H633" i="18"/>
  <c r="I632" i="18"/>
  <c r="H632" i="18"/>
  <c r="I631" i="18"/>
  <c r="H631" i="18"/>
  <c r="I630" i="18"/>
  <c r="H630" i="18"/>
  <c r="I629" i="18"/>
  <c r="H629" i="18"/>
  <c r="I628" i="18"/>
  <c r="H628" i="18"/>
  <c r="I627" i="18"/>
  <c r="H627" i="18"/>
  <c r="I626" i="18"/>
  <c r="H626" i="18"/>
  <c r="I625" i="18"/>
  <c r="H625" i="18"/>
  <c r="I624" i="18"/>
  <c r="H624" i="18"/>
  <c r="I623" i="18"/>
  <c r="H623" i="18"/>
  <c r="I622" i="18"/>
  <c r="H622" i="18"/>
  <c r="I621" i="18"/>
  <c r="H621" i="18"/>
  <c r="I620" i="18"/>
  <c r="H620" i="18"/>
  <c r="I619" i="18"/>
  <c r="H619" i="18"/>
  <c r="I618" i="18"/>
  <c r="H618" i="18"/>
  <c r="I617" i="18"/>
  <c r="H617" i="18"/>
  <c r="I616" i="18"/>
  <c r="H616" i="18"/>
  <c r="I615" i="18"/>
  <c r="H615" i="18"/>
  <c r="I614" i="18"/>
  <c r="H614" i="18"/>
  <c r="I613" i="18"/>
  <c r="H613" i="18"/>
  <c r="I612" i="18"/>
  <c r="H612" i="18"/>
  <c r="I611" i="18"/>
  <c r="H611" i="18"/>
  <c r="I610" i="18"/>
  <c r="H610" i="18"/>
  <c r="I609" i="18"/>
  <c r="H609" i="18"/>
  <c r="I608" i="18"/>
  <c r="H608" i="18"/>
  <c r="I607" i="18"/>
  <c r="H607" i="18"/>
  <c r="I606" i="18"/>
  <c r="H606" i="18"/>
  <c r="I605" i="18"/>
  <c r="H605" i="18"/>
  <c r="I604" i="18"/>
  <c r="H604" i="18"/>
  <c r="I603" i="18"/>
  <c r="H603" i="18"/>
  <c r="I602" i="18"/>
  <c r="H602" i="18"/>
  <c r="I601" i="18"/>
  <c r="H601" i="18"/>
  <c r="I600" i="18"/>
  <c r="H600" i="18"/>
  <c r="I599" i="18"/>
  <c r="H599" i="18"/>
  <c r="I598" i="18"/>
  <c r="H598" i="18"/>
  <c r="I597" i="18"/>
  <c r="H597" i="18"/>
  <c r="I596" i="18"/>
  <c r="H596" i="18"/>
  <c r="I595" i="18"/>
  <c r="H595" i="18"/>
  <c r="I594" i="18"/>
  <c r="H594" i="18"/>
  <c r="I593" i="18"/>
  <c r="H593" i="18"/>
  <c r="I592" i="18"/>
  <c r="H592" i="18"/>
  <c r="I591" i="18"/>
  <c r="H591" i="18"/>
  <c r="F591" i="18"/>
  <c r="I590" i="18"/>
  <c r="H590" i="18"/>
  <c r="I589" i="18"/>
  <c r="H589" i="18"/>
  <c r="I588" i="18"/>
  <c r="H588" i="18"/>
  <c r="I587" i="18"/>
  <c r="H587" i="18"/>
  <c r="I586" i="18"/>
  <c r="H586" i="18"/>
  <c r="I585" i="18"/>
  <c r="H585" i="18"/>
  <c r="I584" i="18"/>
  <c r="H584" i="18"/>
  <c r="I583" i="18"/>
  <c r="H583" i="18"/>
  <c r="I582" i="18"/>
  <c r="H582" i="18"/>
  <c r="I581" i="18"/>
  <c r="H581" i="18"/>
  <c r="I580" i="18"/>
  <c r="H580" i="18"/>
  <c r="I579" i="18"/>
  <c r="H579" i="18"/>
  <c r="I578" i="18"/>
  <c r="H578" i="18"/>
  <c r="I577" i="18"/>
  <c r="H577" i="18"/>
  <c r="I576" i="18"/>
  <c r="H576" i="18"/>
  <c r="I575" i="18"/>
  <c r="H575" i="18"/>
  <c r="I574" i="18"/>
  <c r="H574" i="18"/>
  <c r="I573" i="18"/>
  <c r="H573" i="18"/>
  <c r="I572" i="18"/>
  <c r="H572" i="18"/>
  <c r="I571" i="18"/>
  <c r="H571" i="18"/>
  <c r="I570" i="18"/>
  <c r="H570" i="18"/>
  <c r="I569" i="18"/>
  <c r="H569" i="18"/>
  <c r="I568" i="18"/>
  <c r="H568" i="18"/>
  <c r="I567" i="18"/>
  <c r="H567" i="18"/>
  <c r="I566" i="18"/>
  <c r="H566" i="18"/>
  <c r="I565" i="18"/>
  <c r="H565" i="18"/>
  <c r="I564" i="18"/>
  <c r="H564" i="18"/>
  <c r="I563" i="18"/>
  <c r="H563" i="18"/>
  <c r="I562" i="18"/>
  <c r="H562" i="18"/>
  <c r="I561" i="18"/>
  <c r="H561" i="18"/>
  <c r="I560" i="18"/>
  <c r="H560" i="18"/>
  <c r="I559" i="18"/>
  <c r="H559" i="18"/>
  <c r="I558" i="18"/>
  <c r="H558" i="18"/>
  <c r="I557" i="18"/>
  <c r="H557" i="18"/>
  <c r="I556" i="18"/>
  <c r="H556" i="18"/>
  <c r="I555" i="18"/>
  <c r="H555" i="18"/>
  <c r="I554" i="18"/>
  <c r="H554" i="18"/>
  <c r="I553" i="18"/>
  <c r="H553" i="18"/>
  <c r="I552" i="18"/>
  <c r="H552" i="18"/>
  <c r="I551" i="18"/>
  <c r="H551" i="18"/>
  <c r="I550" i="18"/>
  <c r="H550" i="18"/>
  <c r="I549" i="18"/>
  <c r="H549" i="18"/>
  <c r="I548" i="18"/>
  <c r="H548" i="18"/>
  <c r="I547" i="18"/>
  <c r="H547" i="18"/>
  <c r="I546" i="18"/>
  <c r="H546" i="18"/>
  <c r="I545" i="18"/>
  <c r="H545" i="18"/>
  <c r="I544" i="18"/>
  <c r="H544" i="18"/>
  <c r="I543" i="18"/>
  <c r="H543" i="18"/>
  <c r="I542" i="18"/>
  <c r="H542" i="18"/>
  <c r="I541" i="18"/>
  <c r="H541" i="18"/>
  <c r="I540" i="18"/>
  <c r="H540" i="18"/>
  <c r="I539" i="18"/>
  <c r="H539" i="18"/>
  <c r="I538" i="18"/>
  <c r="H538" i="18"/>
  <c r="I537" i="18"/>
  <c r="H537" i="18"/>
  <c r="I536" i="18"/>
  <c r="H536" i="18"/>
  <c r="I535" i="18"/>
  <c r="H535" i="18"/>
  <c r="I534" i="18"/>
  <c r="H534" i="18"/>
  <c r="I533" i="18"/>
  <c r="H533" i="18"/>
  <c r="I532" i="18"/>
  <c r="H532" i="18"/>
  <c r="I531" i="18"/>
  <c r="H531" i="18"/>
  <c r="I530" i="18"/>
  <c r="H530" i="18"/>
  <c r="I529" i="18"/>
  <c r="H529" i="18"/>
  <c r="I528" i="18"/>
  <c r="H528" i="18"/>
  <c r="I527" i="18"/>
  <c r="H527" i="18"/>
  <c r="I526" i="18"/>
  <c r="H526" i="18"/>
  <c r="I525" i="18"/>
  <c r="H525" i="18"/>
  <c r="I524" i="18"/>
  <c r="H524" i="18"/>
  <c r="I523" i="18"/>
  <c r="H523" i="18"/>
  <c r="I522" i="18"/>
  <c r="H522" i="18"/>
  <c r="I521" i="18"/>
  <c r="H521" i="18"/>
  <c r="I520" i="18"/>
  <c r="H520" i="18"/>
  <c r="I519" i="18"/>
  <c r="H519" i="18"/>
  <c r="I518" i="18"/>
  <c r="H518" i="18"/>
  <c r="I517" i="18"/>
  <c r="H517" i="18"/>
  <c r="I516" i="18"/>
  <c r="H516" i="18"/>
  <c r="I515" i="18"/>
  <c r="H515" i="18"/>
  <c r="I514" i="18"/>
  <c r="H514" i="18"/>
  <c r="I513" i="18"/>
  <c r="H513" i="18"/>
  <c r="I512" i="18"/>
  <c r="H512" i="18"/>
  <c r="I511" i="18"/>
  <c r="H511" i="18"/>
  <c r="I510" i="18"/>
  <c r="H510" i="18"/>
  <c r="I509" i="18"/>
  <c r="H509" i="18"/>
  <c r="I508" i="18"/>
  <c r="H508" i="18"/>
  <c r="I507" i="18"/>
  <c r="H507" i="18"/>
  <c r="I506" i="18"/>
  <c r="H506" i="18"/>
  <c r="I505" i="18"/>
  <c r="H505" i="18"/>
  <c r="I504" i="18"/>
  <c r="H504" i="18"/>
  <c r="I503" i="18"/>
  <c r="H503" i="18"/>
  <c r="I502" i="18"/>
  <c r="H502" i="18"/>
  <c r="I501" i="18"/>
  <c r="H501" i="18"/>
  <c r="I500" i="18"/>
  <c r="H500" i="18"/>
  <c r="I499" i="18"/>
  <c r="H499" i="18"/>
  <c r="I498" i="18"/>
  <c r="H498" i="18"/>
  <c r="I497" i="18"/>
  <c r="H497" i="18"/>
  <c r="I496" i="18"/>
  <c r="H496" i="18"/>
  <c r="I495" i="18"/>
  <c r="H495" i="18"/>
  <c r="I494" i="18"/>
  <c r="H494" i="18"/>
  <c r="I493" i="18"/>
  <c r="H493" i="18"/>
  <c r="I492" i="18"/>
  <c r="H492" i="18"/>
  <c r="I491" i="18"/>
  <c r="H491" i="18"/>
  <c r="I490" i="18"/>
  <c r="H490" i="18"/>
  <c r="I489" i="18"/>
  <c r="H489" i="18"/>
  <c r="I488" i="18"/>
  <c r="H488" i="18"/>
  <c r="I487" i="18"/>
  <c r="H487" i="18"/>
  <c r="I486" i="18"/>
  <c r="H486" i="18"/>
  <c r="I485" i="18"/>
  <c r="H485" i="18"/>
  <c r="I484" i="18"/>
  <c r="H484" i="18"/>
  <c r="I483" i="18"/>
  <c r="H483" i="18"/>
  <c r="I482" i="18"/>
  <c r="H482" i="18"/>
  <c r="I481" i="18"/>
  <c r="H481" i="18"/>
  <c r="I480" i="18"/>
  <c r="H480" i="18"/>
  <c r="I479" i="18"/>
  <c r="H479" i="18"/>
  <c r="I478" i="18"/>
  <c r="H478" i="18"/>
  <c r="I477" i="18"/>
  <c r="H477" i="18"/>
  <c r="I476" i="18"/>
  <c r="H476" i="18"/>
  <c r="I475" i="18"/>
  <c r="H475" i="18"/>
  <c r="I474" i="18"/>
  <c r="H474" i="18"/>
  <c r="I473" i="18"/>
  <c r="H473" i="18"/>
  <c r="I472" i="18"/>
  <c r="H472" i="18"/>
  <c r="I471" i="18"/>
  <c r="H471" i="18"/>
  <c r="I470" i="18"/>
  <c r="H470" i="18"/>
  <c r="I469" i="18"/>
  <c r="H469" i="18"/>
  <c r="I468" i="18"/>
  <c r="H468" i="18"/>
  <c r="I467" i="18"/>
  <c r="H467" i="18"/>
  <c r="I466" i="18"/>
  <c r="H466" i="18"/>
  <c r="I465" i="18"/>
  <c r="H465" i="18"/>
  <c r="I464" i="18"/>
  <c r="H464" i="18"/>
  <c r="I463" i="18"/>
  <c r="H463" i="18"/>
  <c r="I462" i="18"/>
  <c r="H462" i="18"/>
  <c r="I461" i="18"/>
  <c r="H461" i="18"/>
  <c r="I460" i="18"/>
  <c r="H460" i="18"/>
  <c r="I459" i="18"/>
  <c r="H459" i="18"/>
  <c r="I458" i="18"/>
  <c r="H458" i="18"/>
  <c r="I457" i="18"/>
  <c r="H457" i="18"/>
  <c r="I456" i="18"/>
  <c r="H456" i="18"/>
  <c r="I455" i="18"/>
  <c r="H455" i="18"/>
  <c r="I454" i="18"/>
  <c r="H454" i="18"/>
  <c r="I453" i="18"/>
  <c r="H453" i="18"/>
  <c r="I452" i="18"/>
  <c r="H452" i="18"/>
  <c r="I451" i="18"/>
  <c r="H451" i="18"/>
  <c r="I450" i="18"/>
  <c r="H450" i="18"/>
  <c r="I449" i="18"/>
  <c r="H449" i="18"/>
  <c r="I448" i="18"/>
  <c r="H448" i="18"/>
  <c r="I447" i="18"/>
  <c r="H447" i="18"/>
  <c r="I446" i="18"/>
  <c r="H446" i="18"/>
  <c r="I445" i="18"/>
  <c r="H445" i="18"/>
  <c r="I444" i="18"/>
  <c r="H444" i="18"/>
  <c r="I443" i="18"/>
  <c r="H443" i="18"/>
  <c r="I442" i="18"/>
  <c r="H442" i="18"/>
  <c r="I441" i="18"/>
  <c r="H441" i="18"/>
  <c r="I440" i="18"/>
  <c r="H440" i="18"/>
  <c r="I439" i="18"/>
  <c r="H439" i="18"/>
  <c r="I438" i="18"/>
  <c r="H438" i="18"/>
  <c r="I437" i="18"/>
  <c r="H437" i="18"/>
  <c r="I436" i="18"/>
  <c r="H436" i="18"/>
  <c r="I435" i="18"/>
  <c r="H435" i="18"/>
  <c r="I434" i="18"/>
  <c r="H434" i="18"/>
  <c r="I433" i="18"/>
  <c r="H433" i="18"/>
  <c r="I432" i="18"/>
  <c r="H432" i="18"/>
  <c r="I431" i="18"/>
  <c r="H431" i="18"/>
  <c r="I430" i="18"/>
  <c r="H430" i="18"/>
  <c r="I429" i="18"/>
  <c r="H429" i="18"/>
  <c r="I428" i="18"/>
  <c r="H428" i="18"/>
  <c r="I427" i="18"/>
  <c r="H427" i="18"/>
  <c r="I426" i="18"/>
  <c r="H426" i="18"/>
  <c r="I425" i="18"/>
  <c r="H425" i="18"/>
  <c r="I424" i="18"/>
  <c r="H424" i="18"/>
  <c r="I423" i="18"/>
  <c r="H423" i="18"/>
  <c r="I422" i="18"/>
  <c r="H422" i="18"/>
  <c r="I421" i="18"/>
  <c r="H421" i="18"/>
  <c r="I420" i="18"/>
  <c r="H420" i="18"/>
  <c r="I419" i="18"/>
  <c r="H419" i="18"/>
  <c r="I418" i="18"/>
  <c r="H418" i="18"/>
  <c r="I417" i="18"/>
  <c r="H417" i="18"/>
  <c r="I416" i="18"/>
  <c r="H416" i="18"/>
  <c r="I415" i="18"/>
  <c r="H415" i="18"/>
  <c r="I414" i="18"/>
  <c r="H414" i="18"/>
  <c r="I413" i="18"/>
  <c r="H413" i="18"/>
  <c r="I412" i="18"/>
  <c r="H412" i="18"/>
  <c r="I411" i="18"/>
  <c r="H411" i="18"/>
  <c r="I410" i="18"/>
  <c r="H410" i="18"/>
  <c r="I409" i="18"/>
  <c r="H409" i="18"/>
  <c r="I408" i="18"/>
  <c r="H408" i="18"/>
  <c r="I407" i="18"/>
  <c r="H407" i="18"/>
  <c r="I406" i="18"/>
  <c r="H406" i="18"/>
  <c r="I405" i="18"/>
  <c r="H405" i="18"/>
  <c r="I404" i="18"/>
  <c r="H404" i="18"/>
  <c r="I403" i="18"/>
  <c r="H403" i="18"/>
  <c r="I402" i="18"/>
  <c r="H402" i="18"/>
  <c r="I401" i="18"/>
  <c r="H401" i="18"/>
  <c r="I400" i="18"/>
  <c r="H400" i="18"/>
  <c r="I399" i="18"/>
  <c r="H399" i="18"/>
  <c r="I398" i="18"/>
  <c r="H398" i="18"/>
  <c r="I397" i="18"/>
  <c r="H397" i="18"/>
  <c r="I396" i="18"/>
  <c r="H396" i="18"/>
  <c r="I395" i="18"/>
  <c r="H395" i="18"/>
  <c r="I394" i="18"/>
  <c r="H394" i="18"/>
  <c r="I393" i="18"/>
  <c r="H393" i="18"/>
  <c r="I392" i="18"/>
  <c r="H392" i="18"/>
  <c r="I391" i="18"/>
  <c r="H391" i="18"/>
  <c r="I390" i="18"/>
  <c r="H390" i="18"/>
  <c r="I389" i="18"/>
  <c r="H389" i="18"/>
  <c r="I388" i="18"/>
  <c r="H388" i="18"/>
  <c r="I387" i="18"/>
  <c r="H387" i="18"/>
  <c r="I386" i="18"/>
  <c r="H386" i="18"/>
  <c r="I385" i="18"/>
  <c r="H385" i="18"/>
  <c r="I384" i="18"/>
  <c r="H384" i="18"/>
  <c r="I383" i="18"/>
  <c r="H383" i="18"/>
  <c r="I382" i="18"/>
  <c r="H382" i="18"/>
  <c r="I381" i="18"/>
  <c r="H381" i="18"/>
  <c r="I380" i="18"/>
  <c r="H380" i="18"/>
  <c r="I379" i="18"/>
  <c r="H379" i="18"/>
  <c r="I378" i="18"/>
  <c r="H378" i="18"/>
  <c r="I377" i="18"/>
  <c r="H377" i="18"/>
  <c r="I376" i="18"/>
  <c r="H376" i="18"/>
  <c r="I375" i="18"/>
  <c r="H375" i="18"/>
  <c r="I374" i="18"/>
  <c r="H374" i="18"/>
  <c r="I373" i="18"/>
  <c r="H373" i="18"/>
  <c r="I372" i="18"/>
  <c r="H372" i="18"/>
  <c r="I371" i="18"/>
  <c r="H371" i="18"/>
  <c r="I370" i="18"/>
  <c r="H370" i="18"/>
  <c r="I369" i="18"/>
  <c r="H369" i="18"/>
  <c r="I368" i="18"/>
  <c r="H368" i="18"/>
  <c r="I367" i="18"/>
  <c r="H367" i="18"/>
  <c r="I366" i="18"/>
  <c r="H366" i="18"/>
  <c r="I365" i="18"/>
  <c r="H365" i="18"/>
  <c r="I364" i="18"/>
  <c r="H364" i="18"/>
  <c r="I363" i="18"/>
  <c r="H363" i="18"/>
  <c r="I362" i="18"/>
  <c r="H362" i="18"/>
  <c r="I361" i="18"/>
  <c r="H361" i="18"/>
  <c r="I360" i="18"/>
  <c r="H360" i="18"/>
  <c r="I359" i="18"/>
  <c r="H359" i="18"/>
  <c r="I358" i="18"/>
  <c r="H358" i="18"/>
  <c r="I357" i="18"/>
  <c r="H357" i="18"/>
  <c r="I356" i="18"/>
  <c r="H356" i="18"/>
  <c r="I355" i="18"/>
  <c r="H355" i="18"/>
  <c r="I354" i="18"/>
  <c r="H354" i="18"/>
  <c r="I353" i="18"/>
  <c r="H353" i="18"/>
  <c r="I352" i="18"/>
  <c r="H352" i="18"/>
  <c r="I351" i="18"/>
  <c r="H351" i="18"/>
  <c r="I350" i="18"/>
  <c r="H350" i="18"/>
  <c r="I349" i="18"/>
  <c r="H349" i="18"/>
  <c r="I348" i="18"/>
  <c r="H348" i="18"/>
  <c r="I347" i="18"/>
  <c r="H347" i="18"/>
  <c r="I346" i="18"/>
  <c r="H346" i="18"/>
  <c r="I345" i="18"/>
  <c r="H345" i="18"/>
  <c r="I344" i="18"/>
  <c r="H344" i="18"/>
  <c r="I343" i="18"/>
  <c r="H343" i="18"/>
  <c r="I342" i="18"/>
  <c r="H342" i="18"/>
  <c r="I341" i="18"/>
  <c r="H341" i="18"/>
  <c r="I340" i="18"/>
  <c r="H340" i="18"/>
  <c r="I339" i="18"/>
  <c r="H339" i="18"/>
  <c r="I338" i="18"/>
  <c r="H338" i="18"/>
  <c r="I337" i="18"/>
  <c r="H337" i="18"/>
  <c r="I336" i="18"/>
  <c r="H336" i="18"/>
  <c r="I335" i="18"/>
  <c r="H335" i="18"/>
  <c r="I334" i="18"/>
  <c r="H334" i="18"/>
  <c r="I333" i="18"/>
  <c r="H333" i="18"/>
  <c r="I332" i="18"/>
  <c r="H332" i="18"/>
  <c r="I331" i="18"/>
  <c r="H331" i="18"/>
  <c r="I330" i="18"/>
  <c r="H330" i="18"/>
  <c r="I329" i="18"/>
  <c r="H329" i="18"/>
  <c r="I328" i="18"/>
  <c r="H328" i="18"/>
  <c r="I327" i="18"/>
  <c r="H327" i="18"/>
  <c r="I326" i="18"/>
  <c r="H326" i="18"/>
  <c r="I325" i="18"/>
  <c r="H325" i="18"/>
  <c r="I324" i="18"/>
  <c r="H324" i="18"/>
  <c r="I323" i="18"/>
  <c r="H323" i="18"/>
  <c r="I322" i="18"/>
  <c r="H322" i="18"/>
  <c r="I321" i="18"/>
  <c r="H321" i="18"/>
  <c r="I320" i="18"/>
  <c r="H320" i="18"/>
  <c r="I319" i="18"/>
  <c r="H319" i="18"/>
  <c r="I318" i="18"/>
  <c r="H318" i="18"/>
  <c r="I317" i="18"/>
  <c r="H317" i="18"/>
  <c r="I316" i="18"/>
  <c r="H316" i="18"/>
  <c r="I315" i="18"/>
  <c r="H315" i="18"/>
  <c r="I314" i="18"/>
  <c r="H314" i="18"/>
  <c r="I313" i="18"/>
  <c r="H313" i="18"/>
  <c r="I312" i="18"/>
  <c r="H312" i="18"/>
  <c r="I311" i="18"/>
  <c r="H311" i="18"/>
  <c r="I310" i="18"/>
  <c r="H310" i="18"/>
  <c r="I309" i="18"/>
  <c r="H309" i="18"/>
  <c r="I308" i="18"/>
  <c r="H308" i="18"/>
  <c r="I307" i="18"/>
  <c r="H307" i="18"/>
  <c r="I306" i="18"/>
  <c r="H306" i="18"/>
  <c r="I305" i="18"/>
  <c r="H305" i="18"/>
  <c r="I304" i="18"/>
  <c r="H304" i="18"/>
  <c r="I303" i="18"/>
  <c r="H303" i="18"/>
  <c r="I302" i="18"/>
  <c r="H302" i="18"/>
  <c r="I301" i="18"/>
  <c r="H301" i="18"/>
  <c r="I300" i="18"/>
  <c r="H300" i="18"/>
  <c r="I299" i="18"/>
  <c r="H299" i="18"/>
  <c r="I298" i="18"/>
  <c r="H298" i="18"/>
  <c r="I297" i="18"/>
  <c r="H297" i="18"/>
  <c r="I296" i="18"/>
  <c r="H296" i="18"/>
  <c r="I295" i="18"/>
  <c r="H295" i="18"/>
  <c r="I294" i="18"/>
  <c r="H294" i="18"/>
  <c r="I293" i="18"/>
  <c r="H293" i="18"/>
  <c r="I292" i="18"/>
  <c r="H292" i="18"/>
  <c r="I291" i="18"/>
  <c r="H291" i="18"/>
  <c r="I290" i="18"/>
  <c r="H290" i="18"/>
  <c r="I289" i="18"/>
  <c r="H289" i="18"/>
  <c r="I288" i="18"/>
  <c r="H288" i="18"/>
  <c r="I287" i="18"/>
  <c r="H287" i="18"/>
  <c r="I286" i="18"/>
  <c r="H286" i="18"/>
  <c r="I285" i="18"/>
  <c r="H285" i="18"/>
  <c r="I284" i="18"/>
  <c r="H284" i="18"/>
  <c r="I283" i="18"/>
  <c r="H283" i="18"/>
  <c r="I282" i="18"/>
  <c r="H282" i="18"/>
  <c r="I281" i="18"/>
  <c r="H281" i="18"/>
  <c r="I280" i="18"/>
  <c r="H280" i="18"/>
  <c r="I279" i="18"/>
  <c r="H279" i="18"/>
  <c r="I278" i="18"/>
  <c r="H278" i="18"/>
  <c r="I277" i="18"/>
  <c r="H277" i="18"/>
  <c r="I276" i="18"/>
  <c r="H276" i="18"/>
  <c r="I275" i="18"/>
  <c r="H275" i="18"/>
  <c r="I274" i="18"/>
  <c r="H274" i="18"/>
  <c r="I273" i="18"/>
  <c r="H273" i="18"/>
  <c r="I272" i="18"/>
  <c r="H272" i="18"/>
  <c r="I271" i="18"/>
  <c r="H271" i="18"/>
  <c r="I270" i="18"/>
  <c r="H270" i="18"/>
  <c r="I269" i="18"/>
  <c r="H269" i="18"/>
  <c r="I268" i="18"/>
  <c r="H268" i="18"/>
  <c r="I267" i="18"/>
  <c r="H267" i="18"/>
  <c r="I266" i="18"/>
  <c r="H266" i="18"/>
  <c r="I265" i="18"/>
  <c r="H265" i="18"/>
  <c r="I264" i="18"/>
  <c r="H264" i="18"/>
  <c r="I263" i="18"/>
  <c r="H263" i="18"/>
  <c r="I262" i="18"/>
  <c r="H262" i="18"/>
  <c r="I261" i="18"/>
  <c r="H261" i="18"/>
  <c r="I260" i="18"/>
  <c r="H260" i="18"/>
  <c r="I259" i="18"/>
  <c r="H259" i="18"/>
  <c r="I258" i="18"/>
  <c r="H258" i="18"/>
  <c r="I257" i="18"/>
  <c r="H257" i="18"/>
  <c r="I256" i="18"/>
  <c r="H256" i="18"/>
  <c r="I255" i="18"/>
  <c r="H255" i="18"/>
  <c r="I254" i="18"/>
  <c r="H254" i="18"/>
  <c r="I253" i="18"/>
  <c r="H253" i="18"/>
  <c r="I252" i="18"/>
  <c r="H252" i="18"/>
  <c r="I251" i="18"/>
  <c r="H251" i="18"/>
  <c r="I250" i="18"/>
  <c r="H250" i="18"/>
  <c r="I249" i="18"/>
  <c r="H249" i="18"/>
  <c r="I248" i="18"/>
  <c r="H248" i="18"/>
  <c r="I247" i="18"/>
  <c r="H247" i="18"/>
  <c r="I246" i="18"/>
  <c r="H246" i="18"/>
  <c r="I245" i="18"/>
  <c r="H245" i="18"/>
  <c r="I244" i="18"/>
  <c r="H244" i="18"/>
  <c r="I243" i="18"/>
  <c r="H243" i="18"/>
  <c r="I242" i="18"/>
  <c r="H242" i="18"/>
  <c r="I241" i="18"/>
  <c r="H241" i="18"/>
  <c r="I240" i="18"/>
  <c r="H240" i="18"/>
  <c r="I239" i="18"/>
  <c r="H239" i="18"/>
  <c r="I238" i="18"/>
  <c r="H238" i="18"/>
  <c r="I237" i="18"/>
  <c r="H237" i="18"/>
  <c r="I236" i="18"/>
  <c r="H236" i="18"/>
  <c r="I235" i="18"/>
  <c r="H235" i="18"/>
  <c r="I234" i="18"/>
  <c r="H234" i="18"/>
  <c r="I233" i="18"/>
  <c r="H233" i="18"/>
  <c r="I232" i="18"/>
  <c r="H232" i="18"/>
  <c r="I231" i="18"/>
  <c r="H231" i="18"/>
  <c r="I230" i="18"/>
  <c r="H230" i="18"/>
  <c r="I229" i="18"/>
  <c r="H229" i="18"/>
  <c r="I228" i="18"/>
  <c r="H228" i="18"/>
  <c r="I227" i="18"/>
  <c r="H227" i="18"/>
  <c r="I226" i="18"/>
  <c r="H226" i="18"/>
  <c r="I225" i="18"/>
  <c r="H225" i="18"/>
  <c r="I224" i="18"/>
  <c r="H224" i="18"/>
  <c r="I223" i="18"/>
  <c r="H223" i="18"/>
  <c r="I222" i="18"/>
  <c r="H222" i="18"/>
  <c r="I221" i="18"/>
  <c r="H221" i="18"/>
  <c r="I220" i="18"/>
  <c r="H220" i="18"/>
  <c r="I219" i="18"/>
  <c r="H219" i="18"/>
  <c r="I218" i="18"/>
  <c r="H218" i="18"/>
  <c r="I217" i="18"/>
  <c r="H217" i="18"/>
  <c r="I216" i="18"/>
  <c r="H216" i="18"/>
  <c r="I215" i="18"/>
  <c r="H215" i="18"/>
  <c r="I214" i="18"/>
  <c r="H214" i="18"/>
  <c r="I213" i="18"/>
  <c r="H213" i="18"/>
  <c r="I212" i="18"/>
  <c r="H212" i="18"/>
  <c r="I211" i="18"/>
  <c r="H211" i="18"/>
  <c r="I210" i="18"/>
  <c r="H210" i="18"/>
  <c r="I209" i="18"/>
  <c r="H209" i="18"/>
  <c r="I208" i="18"/>
  <c r="H208" i="18"/>
  <c r="I207" i="18"/>
  <c r="H207" i="18"/>
  <c r="I206" i="18"/>
  <c r="H206" i="18"/>
  <c r="I205" i="18"/>
  <c r="H205" i="18"/>
  <c r="I204" i="18"/>
  <c r="H204" i="18"/>
  <c r="I203" i="18"/>
  <c r="H203" i="18"/>
  <c r="I202" i="18"/>
  <c r="H202" i="18"/>
  <c r="I201" i="18"/>
  <c r="H201" i="18"/>
  <c r="I200" i="18"/>
  <c r="H200" i="18"/>
  <c r="I199" i="18"/>
  <c r="H199" i="18"/>
  <c r="I198" i="18"/>
  <c r="H198" i="18"/>
  <c r="I197" i="18"/>
  <c r="H197" i="18"/>
  <c r="I196" i="18"/>
  <c r="H196" i="18"/>
  <c r="I195" i="18"/>
  <c r="H195" i="18"/>
  <c r="I194" i="18"/>
  <c r="H194" i="18"/>
  <c r="I193" i="18"/>
  <c r="H193" i="18"/>
  <c r="I192" i="18"/>
  <c r="H192" i="18"/>
  <c r="I191" i="18"/>
  <c r="H191" i="18"/>
  <c r="I190" i="18"/>
  <c r="H190" i="18"/>
  <c r="I189" i="18"/>
  <c r="H189" i="18"/>
  <c r="I188" i="18"/>
  <c r="H188" i="18"/>
  <c r="I187" i="18"/>
  <c r="H187" i="18"/>
  <c r="I186" i="18"/>
  <c r="H186" i="18"/>
  <c r="I185" i="18"/>
  <c r="H185" i="18"/>
  <c r="I184" i="18"/>
  <c r="H184" i="18"/>
  <c r="I183" i="18"/>
  <c r="H183" i="18"/>
  <c r="I182" i="18"/>
  <c r="H182" i="18"/>
  <c r="I181" i="18"/>
  <c r="H181" i="18"/>
  <c r="I180" i="18"/>
  <c r="H180" i="18"/>
  <c r="I179" i="18"/>
  <c r="H179" i="18"/>
  <c r="I178" i="18"/>
  <c r="H178" i="18"/>
  <c r="I177" i="18"/>
  <c r="H177" i="18"/>
  <c r="I176" i="18"/>
  <c r="H176" i="18"/>
  <c r="I175" i="18"/>
  <c r="H175" i="18"/>
  <c r="I174" i="18"/>
  <c r="H174" i="18"/>
  <c r="I173" i="18"/>
  <c r="H173" i="18"/>
  <c r="I172" i="18"/>
  <c r="H172" i="18"/>
  <c r="I171" i="18"/>
  <c r="H171" i="18"/>
  <c r="I170" i="18"/>
  <c r="H170" i="18"/>
  <c r="I169" i="18"/>
  <c r="H169" i="18"/>
  <c r="I168" i="18"/>
  <c r="H168" i="18"/>
  <c r="I167" i="18"/>
  <c r="H167" i="18"/>
  <c r="I166" i="18"/>
  <c r="H166" i="18"/>
  <c r="I165" i="18"/>
  <c r="H165" i="18"/>
  <c r="I164" i="18"/>
  <c r="H164" i="18"/>
  <c r="I163" i="18"/>
  <c r="H163" i="18"/>
  <c r="I162" i="18"/>
  <c r="H162" i="18"/>
  <c r="I161" i="18"/>
  <c r="H161" i="18"/>
  <c r="I160" i="18"/>
  <c r="H160" i="18"/>
  <c r="I159" i="18"/>
  <c r="H159" i="18"/>
  <c r="I158" i="18"/>
  <c r="H158" i="18"/>
  <c r="I157" i="18"/>
  <c r="H157" i="18"/>
  <c r="I156" i="18"/>
  <c r="H156" i="18"/>
  <c r="I155" i="18"/>
  <c r="H155" i="18"/>
  <c r="I154" i="18"/>
  <c r="H154" i="18"/>
  <c r="I153" i="18"/>
  <c r="H153" i="18"/>
  <c r="I152" i="18"/>
  <c r="H152" i="18"/>
  <c r="I151" i="18"/>
  <c r="H151" i="18"/>
  <c r="I150" i="18"/>
  <c r="H150" i="18"/>
  <c r="I149" i="18"/>
  <c r="H149" i="18"/>
  <c r="I148" i="18"/>
  <c r="H148" i="18"/>
  <c r="I147" i="18"/>
  <c r="H147" i="18"/>
  <c r="I146" i="18"/>
  <c r="H146" i="18"/>
  <c r="I145" i="18"/>
  <c r="H145" i="18"/>
  <c r="I144" i="18"/>
  <c r="H144" i="18"/>
  <c r="I143" i="18"/>
  <c r="H143" i="18"/>
  <c r="I142" i="18"/>
  <c r="H142" i="18"/>
  <c r="I141" i="18"/>
  <c r="H141" i="18"/>
  <c r="I140" i="18"/>
  <c r="H140" i="18"/>
  <c r="I139" i="18"/>
  <c r="H139" i="18"/>
  <c r="I138" i="18"/>
  <c r="H138" i="18"/>
  <c r="I137" i="18"/>
  <c r="H137" i="18"/>
  <c r="I136" i="18"/>
  <c r="H136" i="18"/>
  <c r="I135" i="18"/>
  <c r="H135" i="18"/>
  <c r="I134" i="18"/>
  <c r="H134" i="18"/>
  <c r="I133" i="18"/>
  <c r="H133" i="18"/>
  <c r="I132" i="18"/>
  <c r="H132" i="18"/>
  <c r="I131" i="18"/>
  <c r="H131" i="18"/>
  <c r="I130" i="18"/>
  <c r="H130" i="18"/>
  <c r="I129" i="18"/>
  <c r="H129" i="18"/>
  <c r="I128" i="18"/>
  <c r="H128" i="18"/>
  <c r="I127" i="18"/>
  <c r="H127" i="18"/>
  <c r="I126" i="18"/>
  <c r="H126" i="18"/>
  <c r="I125" i="18"/>
  <c r="H125" i="18"/>
  <c r="I124" i="18"/>
  <c r="H124" i="18"/>
  <c r="I123" i="18"/>
  <c r="H123" i="18"/>
  <c r="I122" i="18"/>
  <c r="H122" i="18"/>
  <c r="I121" i="18"/>
  <c r="H121" i="18"/>
  <c r="I120" i="18"/>
  <c r="H120" i="18"/>
  <c r="I119" i="18"/>
  <c r="H119" i="18"/>
  <c r="I118" i="18"/>
  <c r="H118" i="18"/>
  <c r="I117" i="18"/>
  <c r="H117" i="18"/>
  <c r="I116" i="18"/>
  <c r="H116" i="18"/>
  <c r="I115" i="18"/>
  <c r="H115" i="18"/>
  <c r="I114" i="18"/>
  <c r="H114" i="18"/>
  <c r="I113" i="18"/>
  <c r="H113" i="18"/>
  <c r="I112" i="18"/>
  <c r="H112" i="18"/>
  <c r="I111" i="18"/>
  <c r="H111" i="18"/>
  <c r="I110" i="18"/>
  <c r="H110" i="18"/>
  <c r="I109" i="18"/>
  <c r="H109" i="18"/>
  <c r="I108" i="18"/>
  <c r="H108" i="18"/>
  <c r="I107" i="18"/>
  <c r="H107" i="18"/>
  <c r="I106" i="18"/>
  <c r="H106" i="18"/>
  <c r="I105" i="18"/>
  <c r="H105" i="18"/>
  <c r="I104" i="18"/>
  <c r="H104" i="18"/>
  <c r="I103" i="18"/>
  <c r="H103" i="18"/>
  <c r="I102" i="18"/>
  <c r="H102" i="18"/>
  <c r="I101" i="18"/>
  <c r="H101" i="18"/>
  <c r="I100" i="18"/>
  <c r="H100" i="18"/>
  <c r="I99" i="18"/>
  <c r="H99" i="18"/>
  <c r="I98" i="18"/>
  <c r="H98" i="18"/>
  <c r="I97" i="18"/>
  <c r="H97" i="18"/>
  <c r="I96" i="18"/>
  <c r="H96" i="18"/>
  <c r="I95" i="18"/>
  <c r="H95" i="18"/>
  <c r="I94" i="18"/>
  <c r="H94" i="18"/>
  <c r="I93" i="18"/>
  <c r="H93" i="18"/>
  <c r="I92" i="18"/>
  <c r="H92" i="18"/>
  <c r="I91" i="18"/>
  <c r="H91" i="18"/>
  <c r="I90" i="18"/>
  <c r="H90" i="18"/>
  <c r="I89" i="18"/>
  <c r="H89" i="18"/>
  <c r="I88" i="18"/>
  <c r="H88" i="18"/>
  <c r="I87" i="18"/>
  <c r="H87" i="18"/>
  <c r="I86" i="18"/>
  <c r="H86" i="18"/>
  <c r="I85" i="18"/>
  <c r="H85" i="18"/>
  <c r="I84" i="18"/>
  <c r="H84" i="18"/>
  <c r="I83" i="18"/>
  <c r="H83" i="18"/>
  <c r="I82" i="18"/>
  <c r="H82" i="18"/>
  <c r="I81" i="18"/>
  <c r="H81" i="18"/>
  <c r="I80" i="18"/>
  <c r="H80" i="18"/>
  <c r="I79" i="18"/>
  <c r="H79" i="18"/>
  <c r="I78" i="18"/>
  <c r="H78" i="18"/>
  <c r="I77" i="18"/>
  <c r="H77" i="18"/>
  <c r="I76" i="18"/>
  <c r="H76" i="18"/>
  <c r="I75" i="18"/>
  <c r="H75" i="18"/>
  <c r="I74" i="18"/>
  <c r="H74" i="18"/>
  <c r="I73" i="18"/>
  <c r="H73" i="18"/>
  <c r="I72" i="18"/>
  <c r="H72" i="18"/>
  <c r="I71" i="18"/>
  <c r="H71" i="18"/>
  <c r="I70" i="18"/>
  <c r="H70" i="18"/>
  <c r="I69" i="18"/>
  <c r="H69" i="18"/>
  <c r="I68" i="18"/>
  <c r="H68" i="18"/>
  <c r="I67" i="18"/>
  <c r="H67" i="18"/>
  <c r="I66" i="18"/>
  <c r="H66" i="18"/>
  <c r="I65" i="18"/>
  <c r="H65" i="18"/>
  <c r="I64" i="18"/>
  <c r="H64" i="18"/>
  <c r="I63" i="18"/>
  <c r="H63" i="18"/>
  <c r="I62" i="18"/>
  <c r="H62" i="18"/>
  <c r="I61" i="18"/>
  <c r="H61" i="18"/>
  <c r="I60" i="18"/>
  <c r="H60" i="18"/>
  <c r="I59" i="18"/>
  <c r="H59" i="18"/>
  <c r="I58" i="18"/>
  <c r="H58" i="18"/>
  <c r="I57" i="18"/>
  <c r="H57" i="18"/>
  <c r="I56" i="18"/>
  <c r="H56" i="18"/>
  <c r="I55" i="18"/>
  <c r="H55" i="18"/>
  <c r="I54" i="18"/>
  <c r="H54" i="18"/>
  <c r="I53" i="18"/>
  <c r="H53" i="18"/>
  <c r="I52" i="18"/>
  <c r="H52" i="18"/>
  <c r="I51" i="18"/>
  <c r="H51" i="18"/>
  <c r="I50" i="18"/>
  <c r="H50" i="18"/>
  <c r="I49" i="18"/>
  <c r="H49" i="18"/>
  <c r="I48" i="18"/>
  <c r="H48" i="18"/>
  <c r="I47" i="18"/>
  <c r="H47" i="18"/>
  <c r="I46" i="18"/>
  <c r="H46" i="18"/>
  <c r="I45" i="18"/>
  <c r="H45" i="18"/>
  <c r="I44" i="18"/>
  <c r="H44" i="18"/>
  <c r="I43" i="18"/>
  <c r="H43" i="18"/>
  <c r="I42" i="18"/>
  <c r="H42" i="18"/>
  <c r="I41" i="18"/>
  <c r="H41" i="18"/>
  <c r="I40" i="18"/>
  <c r="H40" i="18"/>
  <c r="I39" i="18"/>
  <c r="H39" i="18"/>
  <c r="I38" i="18"/>
  <c r="H38" i="18"/>
  <c r="I37" i="18"/>
  <c r="H37" i="18"/>
  <c r="I36" i="18"/>
  <c r="H36" i="18"/>
  <c r="I35" i="18"/>
  <c r="H35" i="18"/>
  <c r="I34" i="18"/>
  <c r="H34" i="18"/>
  <c r="I33" i="18"/>
  <c r="H33" i="18"/>
  <c r="I32" i="18"/>
  <c r="H32" i="18"/>
  <c r="I31" i="18"/>
  <c r="H31" i="18"/>
  <c r="I30" i="18"/>
  <c r="H30" i="18"/>
  <c r="I29" i="18"/>
  <c r="H29" i="18"/>
  <c r="I28" i="18"/>
  <c r="H28" i="18"/>
  <c r="I27" i="18"/>
  <c r="H27" i="18"/>
  <c r="I26" i="18"/>
  <c r="H26" i="18"/>
  <c r="I25" i="18"/>
  <c r="H25" i="18"/>
  <c r="I24" i="18"/>
  <c r="H24" i="18"/>
  <c r="I23" i="18"/>
  <c r="H23" i="18"/>
  <c r="I22" i="18"/>
  <c r="H22" i="18"/>
  <c r="I21" i="18"/>
  <c r="H21" i="18"/>
  <c r="I20" i="18"/>
  <c r="H20" i="18"/>
  <c r="I19" i="18"/>
  <c r="H19" i="18"/>
  <c r="I18" i="18"/>
  <c r="H18" i="18"/>
  <c r="I17" i="18"/>
  <c r="H17" i="18"/>
  <c r="I16" i="18"/>
  <c r="H16" i="18"/>
  <c r="I15" i="18"/>
  <c r="H15" i="18"/>
  <c r="I14" i="18"/>
  <c r="H14" i="18"/>
  <c r="I13" i="18"/>
  <c r="H13" i="18"/>
  <c r="I12" i="18"/>
  <c r="H12" i="18"/>
  <c r="I11" i="18"/>
  <c r="H11" i="18"/>
  <c r="I10" i="18"/>
  <c r="H10" i="18"/>
  <c r="I9" i="18"/>
  <c r="H9" i="18"/>
  <c r="I8" i="18"/>
  <c r="H8" i="18"/>
  <c r="I7" i="18"/>
  <c r="H7" i="18"/>
  <c r="I6" i="18"/>
  <c r="H6" i="18"/>
  <c r="I5" i="18"/>
  <c r="H5" i="18"/>
  <c r="I4" i="18"/>
  <c r="H4" i="18"/>
  <c r="I3" i="18"/>
  <c r="H3" i="18"/>
  <c r="I2" i="18"/>
  <c r="H2" i="18"/>
  <c r="N28" i="6"/>
  <c r="N27" i="6"/>
  <c r="N26" i="6"/>
  <c r="M24" i="6"/>
  <c r="L24" i="6"/>
  <c r="K24" i="6"/>
  <c r="J24" i="6"/>
  <c r="I24" i="6"/>
  <c r="H24" i="6"/>
  <c r="G24" i="6"/>
  <c r="F24" i="6"/>
  <c r="E24" i="6"/>
  <c r="D24" i="6"/>
  <c r="C24" i="6"/>
  <c r="B24" i="6"/>
  <c r="N22" i="6"/>
  <c r="N21" i="6"/>
  <c r="N20" i="6"/>
  <c r="N19" i="6"/>
  <c r="N18" i="6"/>
  <c r="N17" i="6"/>
  <c r="N16" i="6"/>
  <c r="N15" i="6"/>
  <c r="N14" i="6"/>
  <c r="N13" i="6"/>
  <c r="N12" i="6"/>
  <c r="N11" i="6"/>
  <c r="N10" i="6"/>
  <c r="N9" i="6"/>
  <c r="N8" i="6"/>
  <c r="N7" i="6"/>
  <c r="N6" i="6"/>
  <c r="N28" i="5"/>
  <c r="N27" i="5"/>
  <c r="N26" i="5"/>
  <c r="M24" i="5"/>
  <c r="L24" i="5"/>
  <c r="K24" i="5"/>
  <c r="J24" i="5"/>
  <c r="I24" i="5"/>
  <c r="H24" i="5"/>
  <c r="G24" i="5"/>
  <c r="F24" i="5"/>
  <c r="E24" i="5"/>
  <c r="D24" i="5"/>
  <c r="C24" i="5"/>
  <c r="B24" i="5"/>
  <c r="N22" i="5"/>
  <c r="N21" i="5"/>
  <c r="N20" i="5"/>
  <c r="N19" i="5"/>
  <c r="N18" i="5"/>
  <c r="N17" i="5"/>
  <c r="N16" i="5"/>
  <c r="N15" i="5"/>
  <c r="N14" i="5"/>
  <c r="N13" i="5"/>
  <c r="N12" i="5"/>
  <c r="N11" i="5"/>
  <c r="N10" i="5"/>
  <c r="N9" i="5"/>
  <c r="N8" i="5"/>
  <c r="N7" i="5"/>
  <c r="N6" i="5"/>
  <c r="B33" i="7"/>
  <c r="N24" i="6" l="1"/>
  <c r="N29" i="6" s="1"/>
  <c r="N31" i="6" s="1"/>
  <c r="N24" i="5"/>
  <c r="N29" i="5" s="1"/>
  <c r="B26" i="8"/>
  <c r="M24" i="14" l="1"/>
  <c r="L24" i="14"/>
  <c r="K24" i="14"/>
  <c r="J24" i="14"/>
  <c r="I24" i="14"/>
  <c r="H24" i="14"/>
  <c r="N16" i="12" l="1"/>
  <c r="N17" i="12"/>
  <c r="N11" i="12"/>
  <c r="N12" i="12"/>
  <c r="N16" i="19"/>
  <c r="N17" i="19"/>
  <c r="N11" i="19"/>
  <c r="N12" i="19"/>
  <c r="N9" i="17"/>
  <c r="N10" i="17"/>
  <c r="N11" i="17"/>
  <c r="N12" i="17"/>
  <c r="N13" i="17"/>
  <c r="N14" i="17"/>
  <c r="N15" i="17"/>
  <c r="N16" i="17"/>
  <c r="N17" i="17"/>
  <c r="N18" i="17"/>
  <c r="N19" i="17"/>
  <c r="N20" i="17"/>
  <c r="N21" i="17"/>
  <c r="N22" i="17"/>
  <c r="N23" i="17"/>
  <c r="N24" i="17"/>
  <c r="N25" i="17"/>
  <c r="N26" i="17"/>
  <c r="N27" i="17"/>
  <c r="N28" i="17"/>
  <c r="N29" i="17"/>
  <c r="N30" i="17"/>
  <c r="N31" i="17"/>
  <c r="N32" i="17"/>
  <c r="N14" i="19" l="1"/>
  <c r="N9" i="19"/>
  <c r="N10" i="19"/>
  <c r="N13" i="19"/>
  <c r="N15" i="19"/>
  <c r="N18" i="19"/>
  <c r="N19" i="19"/>
  <c r="N20" i="19"/>
  <c r="N21" i="19"/>
  <c r="B23" i="19"/>
  <c r="C23" i="19"/>
  <c r="D23" i="19"/>
  <c r="E23" i="19"/>
  <c r="F23" i="19"/>
  <c r="G23" i="19"/>
  <c r="H23" i="19"/>
  <c r="I23" i="19"/>
  <c r="J23" i="19"/>
  <c r="K23" i="19"/>
  <c r="L23" i="19"/>
  <c r="M23" i="19"/>
  <c r="N23" i="19" l="1"/>
  <c r="M34" i="17"/>
  <c r="L34" i="17"/>
  <c r="K34" i="17"/>
  <c r="J34" i="17"/>
  <c r="I34" i="17"/>
  <c r="H34" i="17"/>
  <c r="G34" i="17"/>
  <c r="F34" i="17"/>
  <c r="E34" i="17"/>
  <c r="D34" i="17"/>
  <c r="C34" i="17"/>
  <c r="B34" i="17"/>
  <c r="N34" i="17" l="1"/>
  <c r="K20" i="12"/>
  <c r="J20" i="12"/>
  <c r="I20" i="12"/>
  <c r="C45" i="8" l="1"/>
  <c r="N6" i="10" l="1"/>
  <c r="N16" i="10"/>
  <c r="N21" i="9"/>
  <c r="N22" i="9"/>
  <c r="N16" i="9"/>
  <c r="I23" i="14" l="1"/>
  <c r="H45" i="8" l="1"/>
  <c r="C23" i="14" l="1"/>
  <c r="D23" i="14"/>
  <c r="E23" i="14"/>
  <c r="F23" i="14"/>
  <c r="G23" i="14"/>
  <c r="H23" i="14"/>
  <c r="J23" i="14"/>
  <c r="K23" i="14"/>
  <c r="L23" i="14"/>
  <c r="M23" i="14"/>
  <c r="B23" i="14"/>
  <c r="N34" i="7" l="1"/>
  <c r="C20" i="12" l="1"/>
  <c r="D20" i="12"/>
  <c r="B20" i="12"/>
  <c r="N34" i="8" l="1"/>
  <c r="C38" i="8" l="1"/>
  <c r="D38" i="8"/>
  <c r="E38" i="8"/>
  <c r="F38" i="8"/>
  <c r="G38" i="8"/>
  <c r="H38" i="8"/>
  <c r="I38" i="8"/>
  <c r="J38" i="8"/>
  <c r="K38" i="8"/>
  <c r="L38" i="8"/>
  <c r="M38" i="8"/>
  <c r="B38" i="8"/>
  <c r="H23" i="15" l="1"/>
  <c r="B23" i="15"/>
  <c r="B24" i="14" s="1"/>
  <c r="M23" i="15" l="1"/>
  <c r="L23" i="15"/>
  <c r="K23" i="15"/>
  <c r="J23" i="15"/>
  <c r="I23" i="15"/>
  <c r="G23" i="15"/>
  <c r="G24" i="14" s="1"/>
  <c r="N24" i="14" s="1"/>
  <c r="F23" i="15"/>
  <c r="F24" i="14" s="1"/>
  <c r="E23" i="15"/>
  <c r="E24" i="14" s="1"/>
  <c r="D23" i="15"/>
  <c r="C23" i="15"/>
  <c r="C24" i="14" s="1"/>
  <c r="N21" i="15"/>
  <c r="N20" i="15"/>
  <c r="N19" i="15"/>
  <c r="N18" i="15"/>
  <c r="N17" i="15"/>
  <c r="N16" i="15"/>
  <c r="N15" i="15"/>
  <c r="N14" i="15"/>
  <c r="N13" i="15"/>
  <c r="N12" i="15"/>
  <c r="N11" i="15"/>
  <c r="N10" i="15"/>
  <c r="N9" i="15"/>
  <c r="N8" i="15"/>
  <c r="N7" i="15"/>
  <c r="N6" i="15"/>
  <c r="N5" i="15"/>
  <c r="N21" i="14"/>
  <c r="N20" i="14"/>
  <c r="N19" i="14"/>
  <c r="N18" i="14"/>
  <c r="N17" i="14"/>
  <c r="N16" i="14"/>
  <c r="N15" i="14"/>
  <c r="N14" i="14"/>
  <c r="N13" i="14"/>
  <c r="N12" i="14"/>
  <c r="N11" i="14"/>
  <c r="N10" i="14"/>
  <c r="N9" i="14"/>
  <c r="N8" i="14"/>
  <c r="N7" i="14"/>
  <c r="N6" i="14"/>
  <c r="N5" i="14"/>
  <c r="M20" i="12"/>
  <c r="L20" i="12"/>
  <c r="H20" i="12"/>
  <c r="G20" i="12"/>
  <c r="F20" i="12"/>
  <c r="E20" i="12"/>
  <c r="N18" i="12"/>
  <c r="N15" i="12"/>
  <c r="N14" i="12"/>
  <c r="N13" i="12"/>
  <c r="N10" i="12"/>
  <c r="N9" i="12"/>
  <c r="M24" i="10"/>
  <c r="K24" i="10"/>
  <c r="J24" i="10"/>
  <c r="I24" i="10"/>
  <c r="H24" i="10"/>
  <c r="G24" i="10"/>
  <c r="F24" i="10"/>
  <c r="E24" i="10"/>
  <c r="D24" i="10"/>
  <c r="C24" i="10"/>
  <c r="B24" i="10"/>
  <c r="N22" i="10"/>
  <c r="G25" i="4" s="1"/>
  <c r="N20" i="10"/>
  <c r="G23" i="4" s="1"/>
  <c r="N19" i="10"/>
  <c r="G22" i="4" s="1"/>
  <c r="N18" i="10"/>
  <c r="G21" i="4" s="1"/>
  <c r="N17" i="10"/>
  <c r="G20" i="4" s="1"/>
  <c r="G19" i="4"/>
  <c r="N15" i="10"/>
  <c r="G18" i="4" s="1"/>
  <c r="N14" i="10"/>
  <c r="G17" i="4" s="1"/>
  <c r="N13" i="10"/>
  <c r="G16" i="4" s="1"/>
  <c r="N12" i="10"/>
  <c r="G15" i="4" s="1"/>
  <c r="N11" i="10"/>
  <c r="G14" i="4" s="1"/>
  <c r="N10" i="10"/>
  <c r="G13" i="4" s="1"/>
  <c r="N9" i="10"/>
  <c r="G12" i="4" s="1"/>
  <c r="N8" i="10"/>
  <c r="G11" i="4" s="1"/>
  <c r="N7" i="10"/>
  <c r="G9" i="4"/>
  <c r="M24" i="9"/>
  <c r="L24" i="9"/>
  <c r="K24" i="9"/>
  <c r="J24" i="9"/>
  <c r="I24" i="9"/>
  <c r="H24" i="9"/>
  <c r="G24" i="9"/>
  <c r="F24" i="9"/>
  <c r="E24" i="9"/>
  <c r="D24" i="9"/>
  <c r="C24" i="9"/>
  <c r="B24" i="9"/>
  <c r="F25" i="4"/>
  <c r="F24" i="4"/>
  <c r="N20" i="9"/>
  <c r="F23" i="4" s="1"/>
  <c r="N19" i="9"/>
  <c r="F22" i="4" s="1"/>
  <c r="N18" i="9"/>
  <c r="F21" i="4" s="1"/>
  <c r="N17" i="9"/>
  <c r="F20" i="4" s="1"/>
  <c r="F19" i="4"/>
  <c r="N15" i="9"/>
  <c r="F18" i="4" s="1"/>
  <c r="N14" i="9"/>
  <c r="F17" i="4" s="1"/>
  <c r="N13" i="9"/>
  <c r="F16" i="4" s="1"/>
  <c r="N12" i="9"/>
  <c r="F15" i="4" s="1"/>
  <c r="N11" i="9"/>
  <c r="F14" i="4" s="1"/>
  <c r="N10" i="9"/>
  <c r="F13" i="4" s="1"/>
  <c r="N9" i="9"/>
  <c r="F12" i="4" s="1"/>
  <c r="N8" i="9"/>
  <c r="F11" i="4" s="1"/>
  <c r="N7" i="9"/>
  <c r="N6" i="9"/>
  <c r="F9" i="4" s="1"/>
  <c r="M45" i="8"/>
  <c r="L45" i="8"/>
  <c r="K45" i="8"/>
  <c r="J45" i="8"/>
  <c r="I45" i="8"/>
  <c r="G45" i="8"/>
  <c r="F45" i="8"/>
  <c r="E45" i="8"/>
  <c r="D45" i="8"/>
  <c r="B45" i="8"/>
  <c r="N44" i="8"/>
  <c r="N43" i="8"/>
  <c r="N42" i="8"/>
  <c r="N41" i="8"/>
  <c r="N37" i="8"/>
  <c r="N36" i="8"/>
  <c r="N35" i="8"/>
  <c r="N31" i="8"/>
  <c r="N27" i="8"/>
  <c r="N26" i="8"/>
  <c r="M24" i="8"/>
  <c r="M29" i="8" s="1"/>
  <c r="L24" i="8"/>
  <c r="L29" i="8" s="1"/>
  <c r="K24" i="8"/>
  <c r="K29" i="8" s="1"/>
  <c r="J24" i="8"/>
  <c r="J29" i="8" s="1"/>
  <c r="I24" i="8"/>
  <c r="I29" i="8" s="1"/>
  <c r="H24" i="8"/>
  <c r="H29" i="8" s="1"/>
  <c r="G24" i="8"/>
  <c r="G29" i="8" s="1"/>
  <c r="F24" i="8"/>
  <c r="F29" i="8" s="1"/>
  <c r="E24" i="8"/>
  <c r="E29" i="8" s="1"/>
  <c r="D24" i="8"/>
  <c r="D29" i="8" s="1"/>
  <c r="C24" i="8"/>
  <c r="C29" i="8" s="1"/>
  <c r="B24" i="8"/>
  <c r="B29" i="8" s="1"/>
  <c r="N22" i="8"/>
  <c r="E25" i="4" s="1"/>
  <c r="N21" i="8"/>
  <c r="E24" i="4" s="1"/>
  <c r="N20" i="8"/>
  <c r="E23" i="4" s="1"/>
  <c r="N19" i="8"/>
  <c r="E22" i="4" s="1"/>
  <c r="N18" i="8"/>
  <c r="E21" i="4" s="1"/>
  <c r="N17" i="8"/>
  <c r="E20" i="4" s="1"/>
  <c r="N16" i="8"/>
  <c r="E19" i="4" s="1"/>
  <c r="N15" i="8"/>
  <c r="E18" i="4" s="1"/>
  <c r="N14" i="8"/>
  <c r="E17" i="4" s="1"/>
  <c r="N13" i="8"/>
  <c r="E16" i="4" s="1"/>
  <c r="N12" i="8"/>
  <c r="E15" i="4" s="1"/>
  <c r="N11" i="8"/>
  <c r="E14" i="4" s="1"/>
  <c r="N10" i="8"/>
  <c r="E13" i="4" s="1"/>
  <c r="N9" i="8"/>
  <c r="E12" i="4" s="1"/>
  <c r="N8" i="8"/>
  <c r="E11" i="4" s="1"/>
  <c r="N7" i="8"/>
  <c r="E10" i="4" s="1"/>
  <c r="N6" i="8"/>
  <c r="E9" i="4" s="1"/>
  <c r="N37" i="7"/>
  <c r="N36" i="7"/>
  <c r="N35" i="7"/>
  <c r="N33" i="7"/>
  <c r="N29" i="7"/>
  <c r="N27" i="7"/>
  <c r="N26" i="7"/>
  <c r="M24" i="7"/>
  <c r="M31" i="7" s="1"/>
  <c r="L24" i="7"/>
  <c r="L31" i="7" s="1"/>
  <c r="K24" i="7"/>
  <c r="K31" i="7" s="1"/>
  <c r="J24" i="7"/>
  <c r="J31" i="7" s="1"/>
  <c r="I24" i="7"/>
  <c r="I31" i="7" s="1"/>
  <c r="H24" i="7"/>
  <c r="H31" i="7" s="1"/>
  <c r="G24" i="7"/>
  <c r="G31" i="7" s="1"/>
  <c r="F24" i="7"/>
  <c r="F31" i="7" s="1"/>
  <c r="E24" i="7"/>
  <c r="E31" i="7" s="1"/>
  <c r="D24" i="7"/>
  <c r="D31" i="7" s="1"/>
  <c r="C24" i="7"/>
  <c r="C31" i="7" s="1"/>
  <c r="B24" i="7"/>
  <c r="B31" i="7" s="1"/>
  <c r="N22" i="7"/>
  <c r="D25" i="4" s="1"/>
  <c r="N21" i="7"/>
  <c r="D24" i="4" s="1"/>
  <c r="N20" i="7"/>
  <c r="D23" i="4" s="1"/>
  <c r="N19" i="7"/>
  <c r="D22" i="4" s="1"/>
  <c r="N18" i="7"/>
  <c r="D21" i="4" s="1"/>
  <c r="N17" i="7"/>
  <c r="D20" i="4" s="1"/>
  <c r="N16" i="7"/>
  <c r="D19" i="4" s="1"/>
  <c r="N15" i="7"/>
  <c r="D18" i="4" s="1"/>
  <c r="N14" i="7"/>
  <c r="D17" i="4" s="1"/>
  <c r="N13" i="7"/>
  <c r="D16" i="4" s="1"/>
  <c r="N12" i="7"/>
  <c r="D15" i="4" s="1"/>
  <c r="N11" i="7"/>
  <c r="D14" i="4" s="1"/>
  <c r="N10" i="7"/>
  <c r="D13" i="4" s="1"/>
  <c r="N9" i="7"/>
  <c r="D12" i="4" s="1"/>
  <c r="N8" i="7"/>
  <c r="D11" i="4" s="1"/>
  <c r="N7" i="7"/>
  <c r="N6" i="7"/>
  <c r="D9" i="4" s="1"/>
  <c r="C25" i="4"/>
  <c r="C24" i="4"/>
  <c r="C23" i="4"/>
  <c r="C22" i="4"/>
  <c r="C21" i="4"/>
  <c r="C20" i="4"/>
  <c r="C19" i="4"/>
  <c r="C18" i="4"/>
  <c r="C17" i="4"/>
  <c r="C16" i="4"/>
  <c r="C15" i="4"/>
  <c r="C14" i="4"/>
  <c r="C13" i="4"/>
  <c r="C12" i="4"/>
  <c r="C11" i="4"/>
  <c r="C10" i="4"/>
  <c r="C9" i="4"/>
  <c r="B25" i="4"/>
  <c r="B24" i="4"/>
  <c r="B23" i="4"/>
  <c r="B22" i="4"/>
  <c r="B21" i="4"/>
  <c r="B20" i="4"/>
  <c r="B19" i="4"/>
  <c r="B18" i="4"/>
  <c r="B17" i="4"/>
  <c r="B16" i="4"/>
  <c r="B15" i="4"/>
  <c r="B14" i="4"/>
  <c r="B13" i="4"/>
  <c r="B12" i="4"/>
  <c r="B11" i="4"/>
  <c r="B10" i="4"/>
  <c r="B9" i="4"/>
  <c r="N20" i="12" l="1"/>
  <c r="N38" i="8"/>
  <c r="H9" i="4"/>
  <c r="N23" i="14"/>
  <c r="N24" i="9"/>
  <c r="E27" i="4"/>
  <c r="N24" i="7"/>
  <c r="N31" i="7" s="1"/>
  <c r="C27" i="4"/>
  <c r="N23" i="15"/>
  <c r="G10" i="4"/>
  <c r="F10" i="4"/>
  <c r="N45" i="8"/>
  <c r="H20" i="4"/>
  <c r="N24" i="8"/>
  <c r="N29" i="8" s="1"/>
  <c r="H12" i="4"/>
  <c r="H18" i="4"/>
  <c r="D10" i="4"/>
  <c r="D27" i="4" s="1"/>
  <c r="H14" i="4"/>
  <c r="H16" i="4"/>
  <c r="H22" i="4"/>
  <c r="H11" i="4"/>
  <c r="H15" i="4"/>
  <c r="H19" i="4"/>
  <c r="H23" i="4"/>
  <c r="H13" i="4"/>
  <c r="H17" i="4"/>
  <c r="H21" i="4"/>
  <c r="H25" i="4"/>
  <c r="B27" i="4"/>
  <c r="H10" i="4" l="1"/>
  <c r="F27" i="4"/>
  <c r="N21" i="10" l="1"/>
  <c r="G24" i="4" s="1"/>
  <c r="L24" i="10"/>
  <c r="N24" i="10" l="1"/>
  <c r="H24" i="4"/>
  <c r="H27" i="4" s="1"/>
  <c r="G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4" authorId="0" shapeId="0" xr:uid="{7A40AB47-A420-4C88-997C-A8B7B7C094BA}">
      <text>
        <r>
          <rPr>
            <b/>
            <sz val="9"/>
            <color indexed="81"/>
            <rFont val="Tahoma"/>
            <family val="2"/>
          </rPr>
          <t>Administrator:</t>
        </r>
        <r>
          <rPr>
            <sz val="9"/>
            <color indexed="81"/>
            <rFont val="Tahoma"/>
            <family val="2"/>
          </rPr>
          <t xml:space="preserve">
just replace this with next months. 
</t>
        </r>
      </text>
    </comment>
  </commentList>
</comments>
</file>

<file path=xl/sharedStrings.xml><?xml version="1.0" encoding="utf-8"?>
<sst xmlns="http://schemas.openxmlformats.org/spreadsheetml/2006/main" count="3331" uniqueCount="282">
  <si>
    <t>CONSOLIDATED TAX DISTRIBUTION</t>
  </si>
  <si>
    <t>REVENUE SUMMARY BY COUNTY</t>
  </si>
  <si>
    <t>COUNTY</t>
  </si>
  <si>
    <t>BCCRT</t>
  </si>
  <si>
    <t>SCCRT</t>
  </si>
  <si>
    <t>CIGARETTE</t>
  </si>
  <si>
    <t>LIQUOR</t>
  </si>
  <si>
    <t>RPTT</t>
  </si>
  <si>
    <t>GST</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</si>
  <si>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</si>
  <si>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</si>
  <si>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</si>
  <si>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</si>
  <si>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</si>
  <si>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</si>
  <si>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</si>
  <si>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</si>
  <si>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</si>
  <si>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</si>
  <si>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</si>
  <si>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</si>
  <si>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</si>
  <si>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</si>
  <si>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</si>
  <si>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</si>
  <si>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</si>
  <si>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</si>
  <si>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t>JULY</t>
  </si>
  <si>
    <t>AUGUST</t>
  </si>
  <si>
    <t>SEPTEMBER</t>
  </si>
  <si>
    <t>OCTOBER</t>
  </si>
  <si>
    <t>NOVEMBER</t>
  </si>
  <si>
    <t>DECEMBER</t>
  </si>
  <si>
    <t>JANUARY</t>
  </si>
  <si>
    <t>FEBRUARY</t>
  </si>
  <si>
    <t>MARCH</t>
  </si>
  <si>
    <t>APRIL</t>
  </si>
  <si>
    <t>MAY</t>
  </si>
  <si>
    <t>JUNE</t>
  </si>
  <si>
    <t>YEAR TO DATE</t>
  </si>
  <si>
    <t>GENERAL FUND</t>
  </si>
  <si>
    <t>STAR BONDS</t>
  </si>
  <si>
    <t>Total</t>
  </si>
  <si>
    <t>Less Emergency Fund</t>
  </si>
  <si>
    <t>Gross Revenue Comparison</t>
  </si>
  <si>
    <t>ADMIN. FEES</t>
  </si>
  <si>
    <t>REFUNDS</t>
  </si>
  <si>
    <t>STATE SHARE</t>
  </si>
  <si>
    <t>TOTAL RECEIPTS</t>
  </si>
  <si>
    <t>ASSESSMENTS</t>
  </si>
  <si>
    <t>OTHER TOBACCO PROD.</t>
  </si>
  <si>
    <t>PACKAGES</t>
  </si>
  <si>
    <t>STATE GENERAL FUND</t>
  </si>
  <si>
    <t>LIQUOR PROGRAM ACCT</t>
  </si>
  <si>
    <t>TOTAL DISTRIBUTIONS</t>
  </si>
  <si>
    <t>LICENSE/CERT FEES</t>
  </si>
  <si>
    <t>UNDER 14% - GALLONS</t>
  </si>
  <si>
    <t>14 - 22% - GALLONS</t>
  </si>
  <si>
    <t>OVER 22% - GALLONS</t>
  </si>
  <si>
    <t>ENTITY</t>
  </si>
  <si>
    <t>THE COUNTY OF CLARK</t>
  </si>
  <si>
    <t>TOTAL CLARK COUNTY</t>
  </si>
  <si>
    <t>THE COUNTY OF LYON</t>
  </si>
  <si>
    <t>TOTAL LYON COUNTY</t>
  </si>
  <si>
    <t>THE COUNTY OF WASHOE</t>
  </si>
  <si>
    <t>TOTAL WASHOE COUNTY</t>
  </si>
  <si>
    <t>INTERLOCAL AGREEMENT</t>
  </si>
  <si>
    <t>Washoe County's distribution reflects an alternate formula created by an interlocal agreement,  between Palomino Valley GID and Truckee Meadows Fire Protection, as allowed by NRS 360.730.</t>
  </si>
  <si>
    <t>INSTATE TOTAL</t>
  </si>
  <si>
    <t>OUT OF STATE</t>
  </si>
  <si>
    <t>OUT OF STATE TOTAL</t>
  </si>
  <si>
    <t>UNDER 14%</t>
  </si>
  <si>
    <t>14 - 22%</t>
  </si>
  <si>
    <t>OVER 22%</t>
  </si>
  <si>
    <t>CIG LICENSE FEES</t>
  </si>
  <si>
    <t>OTP LICENSE FEES</t>
  </si>
  <si>
    <t xml:space="preserve"> </t>
  </si>
  <si>
    <t>Column1</t>
  </si>
  <si>
    <t>County</t>
  </si>
  <si>
    <t>Fiscal Year</t>
  </si>
  <si>
    <t>Reporting Period</t>
  </si>
  <si>
    <t>District Type</t>
  </si>
  <si>
    <t>Entity Name</t>
  </si>
  <si>
    <t>Calculated Total</t>
  </si>
  <si>
    <t>Adjusted Total</t>
  </si>
  <si>
    <t>Carson City</t>
  </si>
  <si>
    <t>Local Government</t>
  </si>
  <si>
    <t>Special District</t>
  </si>
  <si>
    <t>Carson-Truckee Water Conservancy</t>
  </si>
  <si>
    <t>Churchill</t>
  </si>
  <si>
    <t>Churchill County</t>
  </si>
  <si>
    <t>Fallon</t>
  </si>
  <si>
    <t>Churchill Mosquito Abatement GID</t>
  </si>
  <si>
    <t>Clark</t>
  </si>
  <si>
    <t>Enterprise District</t>
  </si>
  <si>
    <t>Kyle Canyon Water District</t>
  </si>
  <si>
    <t>Boulder City</t>
  </si>
  <si>
    <t>Bunkerville</t>
  </si>
  <si>
    <t>Clark County</t>
  </si>
  <si>
    <t>Enterprise</t>
  </si>
  <si>
    <t>Henderson</t>
  </si>
  <si>
    <t>Las Vegas</t>
  </si>
  <si>
    <t>Laughlin</t>
  </si>
  <si>
    <t>Mesquite</t>
  </si>
  <si>
    <t>Moapa Valley</t>
  </si>
  <si>
    <t>North Las Vegas</t>
  </si>
  <si>
    <t>Paradise</t>
  </si>
  <si>
    <t>Searchlight</t>
  </si>
  <si>
    <t>Spring Valley</t>
  </si>
  <si>
    <t>Summerlin</t>
  </si>
  <si>
    <t>Sunrise Manor</t>
  </si>
  <si>
    <t>Whitney</t>
  </si>
  <si>
    <t>Winchester</t>
  </si>
  <si>
    <t>Boulder Library District</t>
  </si>
  <si>
    <t>Clark County Fire Protection</t>
  </si>
  <si>
    <t>Henderson Library District</t>
  </si>
  <si>
    <t>Las Vegas/Clark County Library District</t>
  </si>
  <si>
    <t>Moapa Fire Protection</t>
  </si>
  <si>
    <t>Mt Charleston Fire Protection</t>
  </si>
  <si>
    <t>Douglas</t>
  </si>
  <si>
    <t>Douglas County Sewer Improvement GID</t>
  </si>
  <si>
    <t>Elk Point Sanitation GID</t>
  </si>
  <si>
    <t>Minden/Gardnerville Sanitation GID</t>
  </si>
  <si>
    <t>Tahoe Douglas Sewer Improvement GID</t>
  </si>
  <si>
    <t>Douglas County</t>
  </si>
  <si>
    <t>Gardnerville</t>
  </si>
  <si>
    <t>Genoa</t>
  </si>
  <si>
    <t>Minden</t>
  </si>
  <si>
    <t>Cave Rock GID</t>
  </si>
  <si>
    <t>Douglas Mosquito Protection GID</t>
  </si>
  <si>
    <t>East Fork Fire Protection GID</t>
  </si>
  <si>
    <t>Gardnerville Ranchos GID</t>
  </si>
  <si>
    <t>Indian Hills GID</t>
  </si>
  <si>
    <t>Kingsbury GID</t>
  </si>
  <si>
    <t>Lakeridge GID</t>
  </si>
  <si>
    <t>Logan Creek GID</t>
  </si>
  <si>
    <t>Marla Bay GID</t>
  </si>
  <si>
    <t>Oliver Park GID</t>
  </si>
  <si>
    <t>Round Hill GID</t>
  </si>
  <si>
    <t>Skyland GID</t>
  </si>
  <si>
    <t>Tahoe Douglas Fire Protection</t>
  </si>
  <si>
    <t>Topaz Ranch GID</t>
  </si>
  <si>
    <t>Zephyr Cove GID</t>
  </si>
  <si>
    <t>Zephyr Heights GID</t>
  </si>
  <si>
    <t>Zephyr Knolls GID</t>
  </si>
  <si>
    <t>Elko</t>
  </si>
  <si>
    <t>Elko Convention/Visitors Authority</t>
  </si>
  <si>
    <t>Elko Television District</t>
  </si>
  <si>
    <t>Carlin</t>
  </si>
  <si>
    <t>Elko City</t>
  </si>
  <si>
    <t>Elko County</t>
  </si>
  <si>
    <t>Jackpot</t>
  </si>
  <si>
    <t>Montello</t>
  </si>
  <si>
    <t>Mountain City</t>
  </si>
  <si>
    <t>Wells</t>
  </si>
  <si>
    <t>West Wendover</t>
  </si>
  <si>
    <t>Esmeralda</t>
  </si>
  <si>
    <t>Esmeralda County</t>
  </si>
  <si>
    <t>Goldfield</t>
  </si>
  <si>
    <t>Silver Peak</t>
  </si>
  <si>
    <t>Eureka</t>
  </si>
  <si>
    <t>Eureka Television District</t>
  </si>
  <si>
    <t>Crescent Valley</t>
  </si>
  <si>
    <t>Eureka County</t>
  </si>
  <si>
    <t>Diamond Valley Rodent</t>
  </si>
  <si>
    <t>Diamond Valley Weed</t>
  </si>
  <si>
    <t>Humboldt</t>
  </si>
  <si>
    <t>Humboldt County</t>
  </si>
  <si>
    <t>Winnemucca</t>
  </si>
  <si>
    <t>Golconda Fire Protection</t>
  </si>
  <si>
    <t>Humboldt Fire Protection</t>
  </si>
  <si>
    <t>Humboldt Hospital District</t>
  </si>
  <si>
    <t>McDermit Fire Protection</t>
  </si>
  <si>
    <t>Orovada Community Services GID</t>
  </si>
  <si>
    <t>Orovada Fire Protection</t>
  </si>
  <si>
    <t>Paradise Fire Protection</t>
  </si>
  <si>
    <t>Pueblo Fire Protection</t>
  </si>
  <si>
    <t>Winnemucca Rural Fire Protection</t>
  </si>
  <si>
    <t>Lander</t>
  </si>
  <si>
    <t>Austin</t>
  </si>
  <si>
    <t>Battle Mountain</t>
  </si>
  <si>
    <t>Kingston</t>
  </si>
  <si>
    <t>Lander County</t>
  </si>
  <si>
    <t>Lander Hospital District</t>
  </si>
  <si>
    <t>Lincoln</t>
  </si>
  <si>
    <t>Alamo</t>
  </si>
  <si>
    <t>Caliente</t>
  </si>
  <si>
    <t>Lincoln County</t>
  </si>
  <si>
    <t>Panaca</t>
  </si>
  <si>
    <t>Pioche</t>
  </si>
  <si>
    <t>Lincoln County Hospital District</t>
  </si>
  <si>
    <t>Pahranagat Valley Fire Protection</t>
  </si>
  <si>
    <t>Pioche Fire Protection</t>
  </si>
  <si>
    <t>Lyon</t>
  </si>
  <si>
    <t>Stagecoach GID</t>
  </si>
  <si>
    <t>Willowcreek GID</t>
  </si>
  <si>
    <t>Fernley</t>
  </si>
  <si>
    <t>Lyon County</t>
  </si>
  <si>
    <t>Yerington</t>
  </si>
  <si>
    <t>Central Lyon Fire Protection</t>
  </si>
  <si>
    <t>Mason Valley Fire Protection</t>
  </si>
  <si>
    <t>Mason Valley Mosquito Abatement</t>
  </si>
  <si>
    <t>North Lyon Fire Protection</t>
  </si>
  <si>
    <t>Silver Springs Stagecoach Hospital</t>
  </si>
  <si>
    <t>Smith Valley Fire Protection</t>
  </si>
  <si>
    <t>South Lyon Hospital District</t>
  </si>
  <si>
    <t>Mineral</t>
  </si>
  <si>
    <t>Mineral County</t>
  </si>
  <si>
    <t>Mineral County Hospital District</t>
  </si>
  <si>
    <t>Nye</t>
  </si>
  <si>
    <t>Amargosa</t>
  </si>
  <si>
    <t>Beatty</t>
  </si>
  <si>
    <t>Gabbs</t>
  </si>
  <si>
    <t>Manhattan</t>
  </si>
  <si>
    <t>Nye County</t>
  </si>
  <si>
    <t>Pahrump</t>
  </si>
  <si>
    <t>Round Mountain</t>
  </si>
  <si>
    <t>Tonopah</t>
  </si>
  <si>
    <t>Amargosa Library District</t>
  </si>
  <si>
    <t>Beatty Library District</t>
  </si>
  <si>
    <t>Pahrump Library District</t>
  </si>
  <si>
    <t>Pahrump Swim Pool GID</t>
  </si>
  <si>
    <t>Smokey Valley Library District</t>
  </si>
  <si>
    <t>Tonopah Library District</t>
  </si>
  <si>
    <t>Pershing</t>
  </si>
  <si>
    <t>Lovelock</t>
  </si>
  <si>
    <t>Pershing County</t>
  </si>
  <si>
    <t>Pershing County Hospital District</t>
  </si>
  <si>
    <t>Storey</t>
  </si>
  <si>
    <t>Storey County</t>
  </si>
  <si>
    <t>Washoe</t>
  </si>
  <si>
    <t>Sun Valley Water and Sanitation GID</t>
  </si>
  <si>
    <t>Verdi Television GID</t>
  </si>
  <si>
    <t>Reno</t>
  </si>
  <si>
    <t>Sparks</t>
  </si>
  <si>
    <t>Washoe County</t>
  </si>
  <si>
    <t>Incline Village GID</t>
  </si>
  <si>
    <t>North Lake Tahoe Fire Protection</t>
  </si>
  <si>
    <t>Palomino Valley GID</t>
  </si>
  <si>
    <t>Truckee Meadows Fire Protection</t>
  </si>
  <si>
    <t>White Pine</t>
  </si>
  <si>
    <t>Ely</t>
  </si>
  <si>
    <t>Lund</t>
  </si>
  <si>
    <t>McGill</t>
  </si>
  <si>
    <t>Ruth</t>
  </si>
  <si>
    <t>White Pine County</t>
  </si>
  <si>
    <t>White Pine Hospital District</t>
  </si>
  <si>
    <t>Row Labels</t>
  </si>
  <si>
    <t>Grand Total</t>
  </si>
  <si>
    <t>Column Labels</t>
  </si>
  <si>
    <t>Sum of Calculated Total</t>
  </si>
  <si>
    <t>SB450 Modified Distribution</t>
  </si>
  <si>
    <t>Lyon County's distribution reflects an alternate formula created by an interlocal agreement,  between Lyon County and Yerington, as allowed by NRS 360.730.</t>
  </si>
  <si>
    <t>Column2</t>
  </si>
  <si>
    <t>Clark County's distribution reflects an alternate formula created by Senate Bill 450, Section 11.5 (82nd Session, 2023), affecting North Las Vegas and the Department of Business and Industry.</t>
  </si>
  <si>
    <t>MALT KEG | BEER</t>
  </si>
  <si>
    <t>FISCAL YEAR 2025-26</t>
  </si>
  <si>
    <t>BASIC CITY-COUNTY RELIEF TAX - FISCAL YEAR 2025-26</t>
  </si>
  <si>
    <t>SUPPLEMENTAL CITY-COUNTY RELIEF TAX DISTRIBUTION TO THE COUNTY LEVEL FOR FISCAL YEAR 2025-26</t>
  </si>
  <si>
    <t>CIGARETTE TAX - FISCAL YEAR 2025-26</t>
  </si>
  <si>
    <t>LIQUOR TAX - FISCAL YEAR 2025-26</t>
  </si>
  <si>
    <t>REAL PROPERTY TRANSFER TAX - FISCAL YEAR 2025-26</t>
  </si>
  <si>
    <t>GOVERNMENTAL SERVICES TAX - FISCAL YEAR 2025-26</t>
  </si>
  <si>
    <t>MONTHLY CLARK COUNTY CTX DISTRIBUTIONS  FISCAL YEAR 2025-26 - MODIFIED DISTRIBUTION</t>
  </si>
  <si>
    <t>MONTHLY LYON COUNTY CTX DISTRIBUTIONS  FISCAL YEAR 2025-26 - INTERLOCAL AGREEMENT</t>
  </si>
  <si>
    <t>MONTHLY WASHOE COUNTY CTX DISTRIBUTIONS  FISCAL YEAR 2025-26 - INTERLOCAL AGREEMENT</t>
  </si>
  <si>
    <t>SUPPLEMENTAL CITY-COUNTY RELIEF TAX INSTATE COLLECTIONS FOR FISCAL YEAR 2025-26</t>
  </si>
  <si>
    <t>SUPPLEMENTAL CITY-COUNTY RELIEF TAX OUT OF STATE COLLECTIONS FOR FISCAL YEAR 2025-26</t>
  </si>
  <si>
    <r>
      <t>TOTAL RECEIPTS  (</t>
    </r>
    <r>
      <rPr>
        <b/>
        <sz val="11"/>
        <rFont val="Arial"/>
        <family val="2"/>
      </rPr>
      <t>$)</t>
    </r>
  </si>
  <si>
    <r>
      <t>TOTAL IMPORTS  (</t>
    </r>
    <r>
      <rPr>
        <b/>
        <sz val="11"/>
        <rFont val="Arial"/>
        <family val="2"/>
      </rPr>
      <t>GAL)</t>
    </r>
  </si>
  <si>
    <t>Out of State</t>
  </si>
  <si>
    <t>Total Distribution</t>
  </si>
  <si>
    <t>Point of Origin Total Distribution</t>
  </si>
  <si>
    <t>Point of Origin % of Total</t>
  </si>
  <si>
    <t>Point of Origin County Collections</t>
  </si>
  <si>
    <t>Guaranteed County Distribution</t>
  </si>
  <si>
    <t>Total Collections</t>
  </si>
  <si>
    <t>Total Out of State Collections</t>
  </si>
  <si>
    <t>Total In State Collections</t>
  </si>
  <si>
    <t>SUPPLEMENTAL CITY-COUNTY RELIEF TAX TIER 1 CTX CALCULATIONS</t>
  </si>
  <si>
    <t xml:space="preserve">STADIUM DISTRICT </t>
  </si>
  <si>
    <t>Grab this information with CTX SCCRT Tier 1 Calculation drag tab over update font and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</si>
</sst>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quot;$&quot;#,##0.00"/>
    <numFmt numFmtId="167" formatCode="0.0000"/>
  </numFmts>
  <fonts count="41">
    <font>
      <sz val="11"/>
      <color theme="1"/>
      <name val="Calibri"/>
      <family val="2"/>
      <scheme val="minor"/>
    </font>
    <font>
      <sz val="11"/>
      <color theme="1"/>
      <name val="Aptos Narrow"/>
      <family val="2"/>
    </font>
    <font>
      <sz val="10"/>
      <name val="Arial"/>
      <family val="2"/>
    </font>
    <font>
      <sz val="11"/>
      <color theme="1"/>
      <name val="Calibri"/>
      <family val="2"/>
      <scheme val="minor"/>
    </font>
    <font>
      <i/>
      <sz val="11"/>
      <color rgb="FF7F7F7F"/>
      <name val="Calibri"/>
      <family val="2"/>
      <scheme val="minor"/>
    </font>
    <font>
      <b/>
      <sz val="11"/>
      <color rgb="FFFA7D00"/>
      <name val="Calibri"/>
      <family val="2"/>
      <scheme val="minor"/>
    </font>
    <font>
      <sz val="11"/>
      <color theme="0"/>
      <name val="DengXian"/>
      <family val="2"/>
    </font>
    <font>
      <sz val="11"/>
      <color theme="0"/>
      <name val="Calibri"/>
      <family val="2"/>
      <scheme val="minor"/>
    </font>
    <font>
      <sz val="11"/>
      <name val="Aptos Mono"/>
      <family val="3"/>
    </font>
    <font>
      <i/>
      <sz val="11"/>
      <name val="Aptos Mono"/>
      <family val="3"/>
    </font>
    <font>
      <sz val="11"/>
      <color theme="1"/>
      <name val="Aptos Mono"/>
      <family val="3"/>
    </font>
    <font>
      <sz val="11"/>
      <color rgb="FF000000"/>
      <name val="Aptos Mono"/>
      <family val="3"/>
    </font>
    <font>
      <sz val="8"/>
      <name val="Calibri"/>
      <family val="2"/>
      <scheme val="minor"/>
    </font>
    <font>
      <sz val="11"/>
      <name val="Arial"/>
      <family val="2"/>
    </font>
    <font>
      <b/>
      <sz val="14"/>
      <name val="Arial"/>
      <family val="2"/>
    </font>
    <font>
      <sz val="14"/>
      <name val="Arial"/>
      <family val="2"/>
    </font>
    <font>
      <b/>
      <u/>
      <sz val="11"/>
      <name val="Arial"/>
      <family val="2"/>
    </font>
    <font>
      <b/>
      <sz val="11"/>
      <name val="Arial"/>
      <family val="2"/>
    </font>
    <font>
      <u val="singleAccounting"/>
      <sz val="11"/>
      <name val="Arial"/>
      <family val="2"/>
    </font>
    <font>
      <b/>
      <u/>
      <sz val="10"/>
      <name val="Arial"/>
      <family val="2"/>
    </font>
    <font>
      <i/>
      <sz val="11"/>
      <color rgb="FF7030A0"/>
      <name val="Arial"/>
      <family val="2"/>
    </font>
    <font>
      <sz val="11"/>
      <color theme="1"/>
      <name val="Arial"/>
      <family val="2"/>
    </font>
    <font>
      <i/>
      <sz val="11"/>
      <color rgb="FF7F7F7F"/>
      <name val="Arial"/>
      <family val="2"/>
    </font>
    <font>
      <sz val="11"/>
      <color rgb="FFFF0000"/>
      <name val="Arial"/>
      <family val="2"/>
    </font>
    <font>
      <sz val="11"/>
      <color rgb="FF000000"/>
      <name val="Arial"/>
      <family val="2"/>
    </font>
    <font>
      <sz val="9"/>
      <name val="Arial"/>
      <family val="2"/>
    </font>
    <font>
      <sz val="11"/>
      <color theme="0"/>
      <name val="Arial"/>
      <family val="2"/>
    </font>
    <font>
      <b/>
      <u/>
      <sz val="14"/>
      <name val="Arial"/>
      <family val="2"/>
    </font>
    <font>
      <i/>
      <sz val="11"/>
      <name val="Arial"/>
      <family val="2"/>
    </font>
    <font>
      <sz val="11"/>
      <name val="Ariel"/>
    </font>
    <font>
      <b/>
      <sz val="11"/>
      <color rgb="FF000000"/>
      <name val="Arial"/>
      <family val="2"/>
    </font>
    <font>
      <b/>
      <sz val="14"/>
      <name val="Ariel"/>
    </font>
    <font>
      <sz val="10"/>
      <name val="Ariel"/>
    </font>
    <font>
      <b/>
      <u/>
      <sz val="11"/>
      <name val="Ariel"/>
    </font>
    <font>
      <b/>
      <u/>
      <sz val="10"/>
      <name val="Ariel"/>
    </font>
    <font>
      <sz val="8"/>
      <name val="Ariel"/>
    </font>
    <font>
      <b/>
      <sz val="11"/>
      <color rgb="FFFA7D00"/>
      <name val="Ariel"/>
    </font>
    <font>
      <u val="singleAccounting"/>
      <sz val="11"/>
      <name val="Ariel"/>
    </font>
    <font>
      <b/>
      <sz val="9"/>
      <color indexed="81"/>
      <name val="Tahoma"/>
      <family val="2"/>
    </font>
    <font>
      <sz val="9"/>
      <color indexed="81"/>
      <name val="Tahoma"/>
      <family val="2"/>
    </font>
    <font>
      <sz val="11"/>
      <color rgb="FF000000"/>
      <name val="Ariel"/>
    </font>
  </fonts>
  <fills count="10">
    <fill>
      <patternFill patternType="none"/>
    </fill>
    <fill>
      <patternFill patternType="gray125"/>
    </fill>
    <fill>
      <patternFill patternType="solid">
        <fgColor theme="7" tint="0.79998168889431442"/>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rgb="FFC0C0C0"/>
        <bgColor rgb="FFC0C0C0"/>
      </patternFill>
    </fill>
    <fill>
      <patternFill patternType="solid">
        <fgColor rgb="FF00206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right style="thin">
        <color indexed="64"/>
      </right>
      <top style="thin">
        <color indexed="64"/>
      </top>
      <bottom style="thin">
        <color indexed="64"/>
      </bottom>
      <diagonal/>
    </border>
    <border>
      <left style="thin">
        <color rgb="FFD3D3D3"/>
      </left>
      <right/>
      <top style="thin">
        <color rgb="FFD3D3D3"/>
      </top>
      <bottom/>
      <diagonal/>
    </border>
    <border>
      <left/>
      <right style="thin">
        <color rgb="FFD3D3D3"/>
      </right>
      <top style="thin">
        <color rgb="FFD3D3D3"/>
      </top>
      <bottom/>
      <diagonal/>
    </border>
    <border>
      <left style="thin">
        <color rgb="FFD3D3D3"/>
      </left>
      <right style="thin">
        <color rgb="FFD3D3D3"/>
      </right>
      <top style="thin">
        <color rgb="FFD3D3D3"/>
      </top>
      <bottom/>
      <diagonal/>
    </border>
    <border>
      <left/>
      <right/>
      <top style="thin">
        <color rgb="FFA9A9A9"/>
      </top>
      <bottom/>
      <diagonal/>
    </border>
  </borders>
  <cellStyleXfs count="46">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2" fillId="0" borderId="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xf numFmtId="43" fontId="3" fillId="0" borderId="0" applyFont="0" applyFill="0" applyBorder="0" applyAlignment="0" applyProtection="0"/>
    <xf numFmtId="0" fontId="5" fillId="3" borderId="6" applyNumberFormat="0" applyAlignment="0" applyProtection="0"/>
    <xf numFmtId="0" fontId="3" fillId="4" borderId="7" applyNumberFormat="0" applyFont="0" applyAlignment="0" applyProtection="0"/>
    <xf numFmtId="0" fontId="6" fillId="5" borderId="0" applyNumberFormat="0" applyBorder="0" applyAlignment="0" applyProtection="0"/>
    <xf numFmtId="0" fontId="2" fillId="4" borderId="7" applyNumberFormat="0" applyFont="0" applyAlignment="0" applyProtection="0"/>
    <xf numFmtId="0" fontId="7" fillId="6" borderId="0" applyNumberFormat="0" applyBorder="0" applyAlignment="0" applyProtection="0"/>
    <xf numFmtId="0" fontId="1" fillId="0" borderId="0"/>
  </cellStyleXfs>
  <cellXfs count="134">
    <xf numFmtId="0" fontId="0" fillId="0" borderId="0" xfId="0"/>
    <xf numFmtId="43" fontId="8" fillId="0" borderId="0" xfId="1" applyNumberFormat="1" applyFont="1"/>
    <xf numFmtId="43" fontId="9" fillId="0" borderId="0" xfId="1" applyNumberFormat="1" applyFont="1"/>
    <xf numFmtId="0" fontId="8" fillId="0" borderId="0" xfId="1" applyFont="1"/>
    <xf numFmtId="0" fontId="10" fillId="0" borderId="0" xfId="0" applyFont="1"/>
    <xf numFmtId="0" fontId="9" fillId="0" borderId="0" xfId="1" applyFont="1"/>
    <xf numFmtId="0" fontId="11" fillId="7" borderId="12" xfId="0" applyFont="1" applyFill="1" applyBorder="1" applyAlignment="1">
      <alignment horizontal="left"/>
    </xf>
    <xf numFmtId="0" fontId="11" fillId="7" borderId="13" xfId="0" applyFont="1" applyFill="1" applyBorder="1" applyAlignment="1">
      <alignment horizontal="left"/>
    </xf>
    <xf numFmtId="0" fontId="11" fillId="7" borderId="14" xfId="0" applyFont="1" applyFill="1" applyBorder="1" applyAlignment="1">
      <alignment horizontal="left"/>
    </xf>
    <xf numFmtId="0" fontId="0" fillId="0" borderId="0" xfId="0" pivotButton="1"/>
    <xf numFmtId="14" fontId="0" fillId="0" borderId="0" xfId="0" applyNumberFormat="1"/>
    <xf numFmtId="0" fontId="0" fillId="0" borderId="0" xfId="0" applyAlignment="1">
      <alignment horizontal="left"/>
    </xf>
    <xf numFmtId="0" fontId="0" fillId="0" borderId="0" xfId="0" applyAlignment="1">
      <alignment horizontal="left" indent="1"/>
    </xf>
    <xf numFmtId="4" fontId="0" fillId="0" borderId="0" xfId="0" applyNumberFormat="1"/>
    <xf numFmtId="43" fontId="13" fillId="0" borderId="0" xfId="1" applyNumberFormat="1" applyFont="1"/>
    <xf numFmtId="43" fontId="15" fillId="0" borderId="0" xfId="1" applyNumberFormat="1" applyFont="1"/>
    <xf numFmtId="43" fontId="14" fillId="0" borderId="0" xfId="1" applyNumberFormat="1" applyFont="1" applyAlignment="1">
      <alignment horizontal="center"/>
    </xf>
    <xf numFmtId="43" fontId="16" fillId="0" borderId="0" xfId="1" applyNumberFormat="1" applyFont="1" applyAlignment="1">
      <alignment horizontal="center"/>
    </xf>
    <xf numFmtId="43" fontId="13" fillId="0" borderId="0" xfId="2" applyNumberFormat="1" applyFont="1" applyFill="1"/>
    <xf numFmtId="43" fontId="13" fillId="0" borderId="0" xfId="2" applyNumberFormat="1" applyFont="1"/>
    <xf numFmtId="43" fontId="17" fillId="0" borderId="0" xfId="1" applyNumberFormat="1" applyFont="1"/>
    <xf numFmtId="43" fontId="13" fillId="0" borderId="1" xfId="2" applyNumberFormat="1" applyFont="1" applyFill="1" applyBorder="1"/>
    <xf numFmtId="43" fontId="13" fillId="0" borderId="1" xfId="2" applyNumberFormat="1" applyFont="1" applyBorder="1"/>
    <xf numFmtId="43" fontId="17" fillId="0" borderId="1" xfId="1" applyNumberFormat="1" applyFont="1" applyBorder="1"/>
    <xf numFmtId="43" fontId="18" fillId="0" borderId="0" xfId="2" applyNumberFormat="1" applyFont="1"/>
    <xf numFmtId="43" fontId="13" fillId="0" borderId="2" xfId="2" applyNumberFormat="1" applyFont="1" applyBorder="1"/>
    <xf numFmtId="43" fontId="13" fillId="0" borderId="0" xfId="1" applyNumberFormat="1" applyFont="1" applyBorder="1"/>
    <xf numFmtId="0" fontId="14" fillId="0" borderId="0" xfId="1" applyFont="1"/>
    <xf numFmtId="0" fontId="2" fillId="0" borderId="0" xfId="1" applyFont="1"/>
    <xf numFmtId="0" fontId="16" fillId="0" borderId="0" xfId="1" applyFont="1" applyAlignment="1">
      <alignment horizontal="center"/>
    </xf>
    <xf numFmtId="0" fontId="19" fillId="0" borderId="0" xfId="1" applyFont="1" applyAlignment="1">
      <alignment horizontal="center"/>
    </xf>
    <xf numFmtId="0" fontId="13" fillId="0" borderId="0" xfId="1" applyFont="1"/>
    <xf numFmtId="43" fontId="13" fillId="0" borderId="0" xfId="3" applyNumberFormat="1" applyFont="1"/>
    <xf numFmtId="43" fontId="13" fillId="0" borderId="3" xfId="3" applyNumberFormat="1" applyFont="1" applyBorder="1"/>
    <xf numFmtId="0" fontId="14" fillId="0" borderId="0" xfId="1" applyFont="1" applyFill="1"/>
    <xf numFmtId="43" fontId="13" fillId="0" borderId="3" xfId="3" applyNumberFormat="1" applyFont="1" applyFill="1" applyBorder="1"/>
    <xf numFmtId="43" fontId="20" fillId="0" borderId="0" xfId="39" applyFont="1"/>
    <xf numFmtId="4" fontId="13" fillId="0" borderId="0" xfId="1" applyNumberFormat="1" applyFont="1"/>
    <xf numFmtId="44" fontId="13" fillId="0" borderId="4" xfId="37" applyFont="1" applyBorder="1"/>
    <xf numFmtId="43" fontId="21" fillId="0" borderId="0" xfId="2" applyFont="1" applyFill="1"/>
    <xf numFmtId="43" fontId="13" fillId="0" borderId="0" xfId="1" applyNumberFormat="1" applyFont="1" applyFill="1"/>
    <xf numFmtId="43" fontId="22" fillId="2" borderId="0" xfId="38" applyNumberFormat="1" applyFont="1" applyFill="1"/>
    <xf numFmtId="41" fontId="13" fillId="0" borderId="0" xfId="1" applyNumberFormat="1" applyFont="1"/>
    <xf numFmtId="41" fontId="13" fillId="0" borderId="0" xfId="1" applyNumberFormat="1" applyFont="1" applyFill="1"/>
    <xf numFmtId="164" fontId="13" fillId="0" borderId="0" xfId="3" applyNumberFormat="1" applyFont="1"/>
    <xf numFmtId="43" fontId="21" fillId="0" borderId="0" xfId="2" applyFont="1"/>
    <xf numFmtId="9" fontId="13" fillId="0" borderId="0" xfId="1" applyNumberFormat="1" applyFont="1"/>
    <xf numFmtId="43" fontId="2" fillId="0" borderId="0" xfId="3" applyNumberFormat="1" applyFont="1"/>
    <xf numFmtId="43" fontId="13" fillId="0" borderId="0" xfId="2" applyNumberFormat="1" applyFont="1" applyBorder="1"/>
    <xf numFmtId="43" fontId="2" fillId="0" borderId="1" xfId="3" applyNumberFormat="1" applyFont="1" applyBorder="1"/>
    <xf numFmtId="43" fontId="13" fillId="0" borderId="0" xfId="39" applyFont="1"/>
    <xf numFmtId="41" fontId="13" fillId="0" borderId="1" xfId="1" applyNumberFormat="1" applyFont="1" applyBorder="1"/>
    <xf numFmtId="43" fontId="13" fillId="0" borderId="1" xfId="3" applyNumberFormat="1" applyFont="1" applyBorder="1"/>
    <xf numFmtId="42" fontId="13" fillId="0" borderId="0" xfId="1" applyNumberFormat="1" applyFont="1"/>
    <xf numFmtId="165" fontId="13" fillId="0" borderId="0" xfId="1" applyNumberFormat="1" applyFont="1"/>
    <xf numFmtId="41" fontId="23" fillId="0" borderId="0" xfId="1" applyNumberFormat="1" applyFont="1"/>
    <xf numFmtId="41" fontId="23" fillId="0" borderId="1" xfId="1" applyNumberFormat="1" applyFont="1" applyBorder="1"/>
    <xf numFmtId="41" fontId="2" fillId="0" borderId="0" xfId="1" applyNumberFormat="1" applyFont="1"/>
    <xf numFmtId="43" fontId="13" fillId="0" borderId="0" xfId="2" applyNumberFormat="1" applyFont="1" applyFill="1" applyBorder="1"/>
    <xf numFmtId="43" fontId="13" fillId="0" borderId="4" xfId="3" applyNumberFormat="1" applyFont="1" applyBorder="1"/>
    <xf numFmtId="43" fontId="13" fillId="0" borderId="0" xfId="3" applyNumberFormat="1" applyFont="1" applyBorder="1"/>
    <xf numFmtId="0" fontId="21" fillId="0" borderId="0" xfId="0" applyFont="1"/>
    <xf numFmtId="4" fontId="2" fillId="0" borderId="0" xfId="1" applyNumberFormat="1" applyFont="1"/>
    <xf numFmtId="4" fontId="14" fillId="0" borderId="0" xfId="1" applyNumberFormat="1" applyFont="1"/>
    <xf numFmtId="4" fontId="16" fillId="0" borderId="0" xfId="1" applyNumberFormat="1" applyFont="1" applyAlignment="1">
      <alignment horizontal="center"/>
    </xf>
    <xf numFmtId="4" fontId="25" fillId="0" borderId="0" xfId="1" applyNumberFormat="1" applyFont="1"/>
    <xf numFmtId="0" fontId="17" fillId="0" borderId="0" xfId="1" applyFont="1"/>
    <xf numFmtId="43" fontId="13" fillId="4" borderId="7" xfId="43" applyNumberFormat="1" applyFont="1"/>
    <xf numFmtId="43" fontId="13" fillId="0" borderId="0" xfId="43" applyNumberFormat="1" applyFont="1" applyFill="1" applyBorder="1"/>
    <xf numFmtId="0" fontId="16" fillId="0" borderId="0" xfId="1" applyFont="1"/>
    <xf numFmtId="166" fontId="26" fillId="5" borderId="8" xfId="42" applyNumberFormat="1" applyFont="1" applyBorder="1"/>
    <xf numFmtId="0" fontId="25" fillId="0" borderId="0" xfId="1" applyFont="1" applyAlignment="1">
      <alignment wrapText="1"/>
    </xf>
    <xf numFmtId="166" fontId="26" fillId="8" borderId="15" xfId="44" applyNumberFormat="1" applyFont="1" applyFill="1" applyBorder="1"/>
    <xf numFmtId="0" fontId="25" fillId="0" borderId="0" xfId="1" applyFont="1" applyAlignment="1">
      <alignment vertical="top" wrapText="1"/>
    </xf>
    <xf numFmtId="4" fontId="16" fillId="0" borderId="0" xfId="1" applyNumberFormat="1" applyFont="1" applyFill="1" applyAlignment="1">
      <alignment horizontal="center"/>
    </xf>
    <xf numFmtId="43" fontId="13" fillId="4" borderId="7" xfId="41" applyNumberFormat="1" applyFont="1"/>
    <xf numFmtId="43" fontId="2" fillId="4" borderId="7" xfId="43" applyNumberFormat="1" applyFont="1"/>
    <xf numFmtId="43" fontId="2" fillId="0" borderId="0" xfId="1" applyNumberFormat="1" applyFont="1"/>
    <xf numFmtId="0" fontId="13" fillId="0" borderId="0" xfId="1" applyFont="1" applyFill="1"/>
    <xf numFmtId="39" fontId="13" fillId="0" borderId="0" xfId="1" applyNumberFormat="1" applyFont="1" applyFill="1" applyBorder="1" applyProtection="1"/>
    <xf numFmtId="43" fontId="13" fillId="0" borderId="5" xfId="1" applyNumberFormat="1" applyFont="1" applyBorder="1"/>
    <xf numFmtId="0" fontId="28" fillId="0" borderId="0" xfId="1" applyFont="1"/>
    <xf numFmtId="43" fontId="23" fillId="0" borderId="0" xfId="3" applyNumberFormat="1" applyFont="1"/>
    <xf numFmtId="41" fontId="21" fillId="0" borderId="0" xfId="1" applyNumberFormat="1" applyFont="1"/>
    <xf numFmtId="41" fontId="21" fillId="0" borderId="1" xfId="1" applyNumberFormat="1" applyFont="1" applyBorder="1"/>
    <xf numFmtId="41" fontId="29" fillId="0" borderId="0" xfId="1" applyNumberFormat="1" applyFont="1"/>
    <xf numFmtId="41" fontId="29" fillId="0" borderId="1" xfId="1" applyNumberFormat="1" applyFont="1" applyBorder="1"/>
    <xf numFmtId="43" fontId="29" fillId="0" borderId="0" xfId="1" applyNumberFormat="1" applyFont="1"/>
    <xf numFmtId="43" fontId="29" fillId="4" borderId="7" xfId="43" applyNumberFormat="1" applyFont="1"/>
    <xf numFmtId="43" fontId="29" fillId="4" borderId="7" xfId="41" applyNumberFormat="1" applyFont="1"/>
    <xf numFmtId="8" fontId="29" fillId="0" borderId="0" xfId="1" applyNumberFormat="1" applyFont="1"/>
    <xf numFmtId="8" fontId="29" fillId="0" borderId="5" xfId="1" applyNumberFormat="1" applyFont="1" applyBorder="1"/>
    <xf numFmtId="8" fontId="29" fillId="0" borderId="0" xfId="3" applyNumberFormat="1" applyFont="1"/>
    <xf numFmtId="8" fontId="29" fillId="0" borderId="1" xfId="3" applyNumberFormat="1" applyFont="1" applyBorder="1"/>
    <xf numFmtId="4" fontId="30" fillId="0" borderId="19" xfId="0" applyNumberFormat="1" applyFont="1" applyBorder="1" applyAlignment="1">
      <alignment horizontal="right"/>
    </xf>
    <xf numFmtId="167" fontId="30" fillId="0" borderId="19" xfId="0" applyNumberFormat="1" applyFont="1" applyBorder="1" applyAlignment="1">
      <alignment horizontal="right"/>
    </xf>
    <xf numFmtId="0" fontId="30" fillId="0" borderId="19" xfId="0" applyFont="1" applyBorder="1" applyAlignment="1">
      <alignment horizontal="left"/>
    </xf>
    <xf numFmtId="4" fontId="24" fillId="0" borderId="9" xfId="0" applyNumberFormat="1" applyFont="1" applyBorder="1" applyAlignment="1">
      <alignment horizontal="right"/>
    </xf>
    <xf numFmtId="167" fontId="24" fillId="0" borderId="9" xfId="0" applyNumberFormat="1" applyFont="1" applyBorder="1" applyAlignment="1">
      <alignment horizontal="right"/>
    </xf>
    <xf numFmtId="0" fontId="24" fillId="0" borderId="9" xfId="0" applyFont="1" applyBorder="1" applyAlignment="1">
      <alignment horizontal="left"/>
    </xf>
    <xf numFmtId="0" fontId="24" fillId="7" borderId="9" xfId="0" applyFont="1" applyFill="1" applyBorder="1" applyAlignment="1">
      <alignment horizontal="left"/>
    </xf>
    <xf numFmtId="43" fontId="29" fillId="0" borderId="0" xfId="39" applyFont="1"/>
    <xf numFmtId="0" fontId="31" fillId="0" borderId="0" xfId="1" applyFont="1"/>
    <xf numFmtId="0" fontId="32" fillId="0" borderId="0" xfId="1" applyFont="1"/>
    <xf numFmtId="0" fontId="33" fillId="0" borderId="0" xfId="1" applyFont="1" applyAlignment="1">
      <alignment horizontal="center"/>
    </xf>
    <xf numFmtId="0" fontId="34" fillId="0" borderId="0" xfId="1" applyFont="1" applyAlignment="1">
      <alignment horizontal="center"/>
    </xf>
    <xf numFmtId="0" fontId="29" fillId="0" borderId="0" xfId="1" applyFont="1"/>
    <xf numFmtId="43" fontId="29" fillId="0" borderId="0" xfId="3" applyNumberFormat="1" applyFont="1"/>
    <xf numFmtId="43" fontId="29" fillId="0" borderId="0" xfId="1" applyNumberFormat="1" applyFont="1" applyAlignment="1">
      <alignment horizontal="left"/>
    </xf>
    <xf numFmtId="43" fontId="29" fillId="0" borderId="1" xfId="1" applyNumberFormat="1" applyFont="1" applyBorder="1"/>
    <xf numFmtId="43" fontId="29" fillId="0" borderId="3" xfId="3" applyNumberFormat="1" applyFont="1" applyBorder="1"/>
    <xf numFmtId="0" fontId="35" fillId="0" borderId="0" xfId="1" applyFont="1"/>
    <xf numFmtId="44" fontId="29" fillId="0" borderId="0" xfId="3" applyFont="1" applyBorder="1"/>
    <xf numFmtId="0" fontId="36" fillId="3" borderId="6" xfId="40" applyFont="1"/>
    <xf numFmtId="43" fontId="36" fillId="3" borderId="6" xfId="40" applyNumberFormat="1" applyFont="1"/>
    <xf numFmtId="0" fontId="29" fillId="4" borderId="7" xfId="43" applyFont="1"/>
    <xf numFmtId="43" fontId="37" fillId="4" borderId="7" xfId="43" applyNumberFormat="1" applyFont="1"/>
    <xf numFmtId="44" fontId="29" fillId="4" borderId="7" xfId="43" applyNumberFormat="1" applyFont="1"/>
    <xf numFmtId="43" fontId="14" fillId="0" borderId="0" xfId="1" applyNumberFormat="1" applyFont="1" applyAlignment="1">
      <alignment horizontal="center"/>
    </xf>
    <xf numFmtId="0" fontId="27" fillId="0" borderId="0" xfId="1" applyFont="1" applyAlignment="1">
      <alignment horizontal="center"/>
    </xf>
    <xf numFmtId="0" fontId="16" fillId="0" borderId="0" xfId="1" applyFont="1" applyAlignment="1">
      <alignment horizontal="center" wrapText="1"/>
    </xf>
    <xf numFmtId="14" fontId="40" fillId="0" borderId="10" xfId="0" applyNumberFormat="1" applyFont="1" applyBorder="1" applyAlignment="1">
      <alignment horizontal="right"/>
    </xf>
    <xf numFmtId="14" fontId="40" fillId="0" borderId="9" xfId="0" applyNumberFormat="1" applyFont="1" applyBorder="1" applyAlignment="1">
      <alignment horizontal="right"/>
    </xf>
    <xf numFmtId="0" fontId="40" fillId="0" borderId="9" xfId="0" applyFont="1" applyBorder="1" applyAlignment="1">
      <alignment horizontal="left"/>
    </xf>
    <xf numFmtId="4" fontId="40" fillId="0" borderId="9" xfId="0" applyNumberFormat="1" applyFont="1" applyBorder="1" applyAlignment="1">
      <alignment horizontal="right"/>
    </xf>
    <xf numFmtId="4" fontId="40" fillId="0" borderId="11" xfId="0" applyNumberFormat="1" applyFont="1" applyBorder="1" applyAlignment="1">
      <alignment horizontal="right"/>
    </xf>
    <xf numFmtId="0" fontId="40" fillId="0" borderId="13" xfId="0" applyFont="1" applyBorder="1" applyAlignment="1">
      <alignment horizontal="left"/>
    </xf>
    <xf numFmtId="4" fontId="40" fillId="0" borderId="0" xfId="0" applyNumberFormat="1" applyFont="1" applyAlignment="1">
      <alignment horizontal="left"/>
    </xf>
    <xf numFmtId="14" fontId="40" fillId="0" borderId="17" xfId="0" applyNumberFormat="1" applyFont="1" applyBorder="1" applyAlignment="1">
      <alignment horizontal="right"/>
    </xf>
    <xf numFmtId="14" fontId="40" fillId="0" borderId="18" xfId="0" applyNumberFormat="1" applyFont="1" applyBorder="1" applyAlignment="1">
      <alignment horizontal="right"/>
    </xf>
    <xf numFmtId="0" fontId="40" fillId="0" borderId="18" xfId="0" applyFont="1" applyBorder="1" applyAlignment="1">
      <alignment horizontal="left"/>
    </xf>
    <xf numFmtId="4" fontId="40" fillId="0" borderId="18" xfId="0" applyNumberFormat="1" applyFont="1" applyBorder="1" applyAlignment="1">
      <alignment horizontal="right"/>
    </xf>
    <xf numFmtId="4" fontId="40" fillId="0" borderId="16" xfId="0" applyNumberFormat="1" applyFont="1" applyBorder="1" applyAlignment="1">
      <alignment horizontal="right"/>
    </xf>
    <xf numFmtId="4" fontId="40" fillId="9" borderId="18" xfId="0" applyNumberFormat="1" applyFont="1" applyFill="1" applyBorder="1" applyAlignment="1">
      <alignment horizontal="right"/>
    </xf>
  </cellXfs>
  <cellStyles count="46">
    <cellStyle name="Accent1" xfId="42" builtinId="29"/>
    <cellStyle name="Accent2 2" xfId="44" xr:uid="{7158A55B-3926-453B-9445-13EED58A77C1}"/>
    <cellStyle name="Calculation" xfId="40" builtinId="22"/>
    <cellStyle name="Comma" xfId="39" builtinId="3"/>
    <cellStyle name="Comma 2" xfId="2" xr:uid="{00000000-0005-0000-0000-000000000000}"/>
    <cellStyle name="Comma 3" xfId="4" xr:uid="{00000000-0005-0000-0000-000001000000}"/>
    <cellStyle name="Comma 3 2" xfId="13" xr:uid="{00000000-0005-0000-0000-000002000000}"/>
    <cellStyle name="Comma 3 3" xfId="14" xr:uid="{00000000-0005-0000-0000-000003000000}"/>
    <cellStyle name="Comma 4" xfId="11" xr:uid="{00000000-0005-0000-0000-000004000000}"/>
    <cellStyle name="Comma 4 2" xfId="15" xr:uid="{00000000-0005-0000-0000-000005000000}"/>
    <cellStyle name="Comma 4 2 2" xfId="16" xr:uid="{00000000-0005-0000-0000-000006000000}"/>
    <cellStyle name="Comma 4 3" xfId="17" xr:uid="{00000000-0005-0000-0000-000007000000}"/>
    <cellStyle name="Comma 5" xfId="18" xr:uid="{00000000-0005-0000-0000-000008000000}"/>
    <cellStyle name="Comma 5 2" xfId="19" xr:uid="{00000000-0005-0000-0000-000009000000}"/>
    <cellStyle name="Comma 6" xfId="20" xr:uid="{00000000-0005-0000-0000-00000A000000}"/>
    <cellStyle name="Comma 6 2" xfId="21" xr:uid="{00000000-0005-0000-0000-00000B000000}"/>
    <cellStyle name="Currency" xfId="37" builtinId="4"/>
    <cellStyle name="Currency 2" xfId="3" xr:uid="{00000000-0005-0000-0000-00000D000000}"/>
    <cellStyle name="Currency 2 2" xfId="5" xr:uid="{00000000-0005-0000-0000-00000E000000}"/>
    <cellStyle name="Currency 3" xfId="6" xr:uid="{00000000-0005-0000-0000-00000F000000}"/>
    <cellStyle name="Currency 3 2" xfId="22" xr:uid="{00000000-0005-0000-0000-000010000000}"/>
    <cellStyle name="Currency 3 3" xfId="23" xr:uid="{00000000-0005-0000-0000-000011000000}"/>
    <cellStyle name="Currency 4" xfId="7" xr:uid="{00000000-0005-0000-0000-000012000000}"/>
    <cellStyle name="Currency 5" xfId="24" xr:uid="{00000000-0005-0000-0000-000013000000}"/>
    <cellStyle name="Currency 6" xfId="25" xr:uid="{00000000-0005-0000-0000-000014000000}"/>
    <cellStyle name="Currency 6 2" xfId="26" xr:uid="{00000000-0005-0000-0000-000015000000}"/>
    <cellStyle name="Explanatory Text" xfId="38" builtinId="53"/>
    <cellStyle name="Normal" xfId="0" builtinId="0"/>
    <cellStyle name="Normal 2" xfId="1" xr:uid="{00000000-0005-0000-0000-000017000000}"/>
    <cellStyle name="Normal 2 2" xfId="8" xr:uid="{00000000-0005-0000-0000-000018000000}"/>
    <cellStyle name="Normal 3" xfId="12" xr:uid="{00000000-0005-0000-0000-000019000000}"/>
    <cellStyle name="Normal 3 2" xfId="27" xr:uid="{00000000-0005-0000-0000-00001A000000}"/>
    <cellStyle name="Normal 3 2 2" xfId="28" xr:uid="{00000000-0005-0000-0000-00001B000000}"/>
    <cellStyle name="Normal 3 3" xfId="29" xr:uid="{00000000-0005-0000-0000-00001C000000}"/>
    <cellStyle name="Normal 4" xfId="30" xr:uid="{00000000-0005-0000-0000-00001D000000}"/>
    <cellStyle name="Normal 4 2" xfId="31" xr:uid="{00000000-0005-0000-0000-00001E000000}"/>
    <cellStyle name="Normal 5" xfId="45" xr:uid="{DF0A6764-1D3B-4793-A4D6-5EEEF3D660AC}"/>
    <cellStyle name="Note" xfId="41" builtinId="10"/>
    <cellStyle name="Note 2" xfId="43" xr:uid="{49F962B7-947E-4C73-B761-1F1EF2779F0F}"/>
    <cellStyle name="Percent 2" xfId="9" xr:uid="{00000000-0005-0000-0000-00001F000000}"/>
    <cellStyle name="Percent 2 2" xfId="32" xr:uid="{00000000-0005-0000-0000-000020000000}"/>
    <cellStyle name="Percent 2 3" xfId="33" xr:uid="{00000000-0005-0000-0000-000021000000}"/>
    <cellStyle name="Percent 3" xfId="10" xr:uid="{00000000-0005-0000-0000-000022000000}"/>
    <cellStyle name="Percent 4" xfId="34" xr:uid="{00000000-0005-0000-0000-000023000000}"/>
    <cellStyle name="Percent 5" xfId="35" xr:uid="{00000000-0005-0000-0000-000024000000}"/>
    <cellStyle name="Percent 5 2" xfId="36" xr:uid="{00000000-0005-0000-0000-000025000000}"/>
  </cellStyles>
  <dxfs count="13">
    <dxf>
      <font>
        <b val="0"/>
        <i val="0"/>
        <strike val="0"/>
        <condense val="0"/>
        <extend val="0"/>
        <outline val="0"/>
        <shadow val="0"/>
        <u val="none"/>
        <vertAlign val="baseline"/>
        <sz val="11"/>
        <color rgb="FF000000"/>
        <name val="Ariel"/>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rgb="FF000000"/>
        <name val="Ariel"/>
        <scheme val="none"/>
      </font>
      <numFmt numFmtId="0" formatCode="General"/>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4" formatCode="#,##0.00"/>
      <alignment horizontal="right" vertical="bottom" textRotation="0" wrapText="0" indent="0" justifyLastLine="0" shrinkToFit="0" readingOrder="0"/>
      <border diagonalUp="0" diagonalDown="0">
        <left style="thin">
          <color rgb="FFD3D3D3"/>
        </left>
        <right/>
        <top style="thin">
          <color rgb="FFD3D3D3"/>
        </top>
        <bottom/>
        <vertical/>
        <horizontal/>
      </border>
    </dxf>
    <dxf>
      <font>
        <b val="0"/>
        <i val="0"/>
        <strike val="0"/>
        <condense val="0"/>
        <extend val="0"/>
        <outline val="0"/>
        <shadow val="0"/>
        <u val="none"/>
        <vertAlign val="baseline"/>
        <sz val="11"/>
        <color rgb="FF000000"/>
        <name val="Ariel"/>
        <scheme val="none"/>
      </font>
      <numFmt numFmtId="4" formatCode="#,##0.00"/>
      <alignment horizontal="righ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19" formatCode="m/d/yyyy"/>
      <alignment horizontal="righ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19" formatCode="m/d/yyyy"/>
      <alignment horizontal="right" vertical="bottom" textRotation="0" wrapText="0" indent="0" justifyLastLine="0" shrinkToFit="0" readingOrder="0"/>
      <border diagonalUp="0" diagonalDown="0">
        <left/>
        <right style="thin">
          <color rgb="FFD3D3D3"/>
        </right>
        <top style="thin">
          <color rgb="FFD3D3D3"/>
        </top>
        <bottom/>
        <vertical/>
        <horizontal/>
      </border>
    </dxf>
    <dxf>
      <border outline="0">
        <top style="thin">
          <color rgb="FFD3D3D3"/>
        </top>
      </border>
    </dxf>
    <dxf>
      <border outline="0">
        <left style="thin">
          <color rgb="FFD3D3D3"/>
        </left>
        <right style="thin">
          <color rgb="FFD3D3D3"/>
        </right>
        <top style="thin">
          <color rgb="FFD3D3D3"/>
        </top>
        <bottom style="thin">
          <color rgb="FFD3D3D3"/>
        </bottom>
      </border>
    </dxf>
    <dxf>
      <border outline="0">
        <bottom style="thin">
          <color rgb="FFD3D3D3"/>
        </bottom>
      </border>
    </dxf>
    <dxf>
      <font>
        <b val="0"/>
        <i val="0"/>
        <strike val="0"/>
        <condense val="0"/>
        <extend val="0"/>
        <outline val="0"/>
        <shadow val="0"/>
        <u val="none"/>
        <vertAlign val="baseline"/>
        <sz val="11"/>
        <color rgb="FF000000"/>
        <name val="Aptos Mono"/>
        <family val="3"/>
        <scheme val="none"/>
      </font>
      <fill>
        <patternFill patternType="solid">
          <fgColor rgb="FFC0C0C0"/>
          <bgColor rgb="FFC0C0C0"/>
        </patternFill>
      </fill>
      <alignment horizontal="left" vertical="bottom" textRotation="0" wrapText="0" indent="0" justifyLastLine="0" shrinkToFit="0" readingOrder="0"/>
      <border diagonalUp="0" diagonalDown="0" outline="0">
        <left style="thin">
          <color rgb="FFD3D3D3"/>
        </left>
        <right style="thin">
          <color rgb="FFD3D3D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07/relationships/slicerCache" Target="slicerCaches/slicerCache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microsoft.com/office/2007/relationships/slicerCache" Target="slicerCaches/slicerCache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602854</xdr:colOff>
      <xdr:row>0</xdr:row>
      <xdr:rowOff>7145</xdr:rowOff>
    </xdr:from>
    <xdr:to>
      <xdr:col>9</xdr:col>
      <xdr:colOff>943372</xdr:colOff>
      <xdr:row>13</xdr:row>
      <xdr:rowOff>70645</xdr:rowOff>
    </xdr:to>
    <mc:AlternateContent xmlns:mc="http://schemas.openxmlformats.org/markup-compatibility/2006" xmlns:a14="http://schemas.microsoft.com/office/drawing/2010/main">
      <mc:Choice Requires="a14">
        <xdr:graphicFrame macro="">
          <xdr:nvGraphicFramePr>
            <xdr:cNvPr id="5" name="Reporting Period">
              <a:extLst>
                <a:ext uri="{FF2B5EF4-FFF2-40B4-BE49-F238E27FC236}">
                  <a16:creationId xmlns:a16="http://schemas.microsoft.com/office/drawing/2014/main" id="{EAAABAD8-35EA-2220-5B1E-53FFBD645262}"/>
                </a:ext>
              </a:extLst>
            </xdr:cNvPr>
            <xdr:cNvGraphicFramePr/>
          </xdr:nvGraphicFramePr>
          <xdr:xfrm>
            <a:off x="0" y="0"/>
            <a:ext cx="0" cy="0"/>
          </xdr:xfrm>
          <a:graphic>
            <a:graphicData uri="http://schemas.microsoft.com/office/drawing/2010/slicer">
              <sle:slicer xmlns:sle="http://schemas.microsoft.com/office/drawing/2010/slicer" name="Reporting Period"/>
            </a:graphicData>
          </a:graphic>
        </xdr:graphicFrame>
      </mc:Choice>
      <mc:Fallback xmlns="">
        <xdr:sp macro="" textlink="">
          <xdr:nvSpPr>
            <xdr:cNvPr id="0" name=""/>
            <xdr:cNvSpPr>
              <a:spLocks noTextEdit="1"/>
            </xdr:cNvSpPr>
          </xdr:nvSpPr>
          <xdr:spPr>
            <a:xfrm>
              <a:off x="10336213" y="714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940197</xdr:colOff>
      <xdr:row>0</xdr:row>
      <xdr:rowOff>0</xdr:rowOff>
    </xdr:from>
    <xdr:to>
      <xdr:col>10</xdr:col>
      <xdr:colOff>1012825</xdr:colOff>
      <xdr:row>26</xdr:row>
      <xdr:rowOff>22623</xdr:rowOff>
    </xdr:to>
    <mc:AlternateContent xmlns:mc="http://schemas.openxmlformats.org/markup-compatibility/2006" xmlns:a14="http://schemas.microsoft.com/office/drawing/2010/main">
      <mc:Choice Requires="a14">
        <xdr:graphicFrame macro="">
          <xdr:nvGraphicFramePr>
            <xdr:cNvPr id="6" name="County">
              <a:extLst>
                <a:ext uri="{FF2B5EF4-FFF2-40B4-BE49-F238E27FC236}">
                  <a16:creationId xmlns:a16="http://schemas.microsoft.com/office/drawing/2014/main" id="{89031AC4-6B8D-1A04-737C-78A638A0522B}"/>
                </a:ext>
              </a:extLst>
            </xdr:cNvPr>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mlns="">
        <xdr:sp macro="" textlink="">
          <xdr:nvSpPr>
            <xdr:cNvPr id="0" name=""/>
            <xdr:cNvSpPr>
              <a:spLocks noTextEdit="1"/>
            </xdr:cNvSpPr>
          </xdr:nvSpPr>
          <xdr:spPr>
            <a:xfrm>
              <a:off x="12161838" y="0"/>
              <a:ext cx="1828800" cy="49339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10</xdr:col>
      <xdr:colOff>989806</xdr:colOff>
      <xdr:row>0</xdr:row>
      <xdr:rowOff>0</xdr:rowOff>
    </xdr:from>
    <xdr:to>
      <xdr:col>11</xdr:col>
      <xdr:colOff>1062435</xdr:colOff>
      <xdr:row>13</xdr:row>
      <xdr:rowOff>63500</xdr:rowOff>
    </xdr:to>
    <mc:AlternateContent xmlns:mc="http://schemas.openxmlformats.org/markup-compatibility/2006" xmlns:a14="http://schemas.microsoft.com/office/drawing/2010/main">
      <mc:Choice Requires="a14">
        <xdr:graphicFrame macro="">
          <xdr:nvGraphicFramePr>
            <xdr:cNvPr id="7" name="District Type">
              <a:extLst>
                <a:ext uri="{FF2B5EF4-FFF2-40B4-BE49-F238E27FC236}">
                  <a16:creationId xmlns:a16="http://schemas.microsoft.com/office/drawing/2014/main" id="{DA37DEFC-F5BC-FDBC-7ED0-DE6E214DB032}"/>
                </a:ext>
              </a:extLst>
            </xdr:cNvPr>
            <xdr:cNvGraphicFramePr/>
          </xdr:nvGraphicFramePr>
          <xdr:xfrm>
            <a:off x="0" y="0"/>
            <a:ext cx="0" cy="0"/>
          </xdr:xfrm>
          <a:graphic>
            <a:graphicData uri="http://schemas.microsoft.com/office/drawing/2010/slicer">
              <sle:slicer xmlns:sle="http://schemas.microsoft.com/office/drawing/2010/slicer" name="District Type"/>
            </a:graphicData>
          </a:graphic>
        </xdr:graphicFrame>
      </mc:Choice>
      <mc:Fallback xmlns="">
        <xdr:sp macro="" textlink="">
          <xdr:nvSpPr>
            <xdr:cNvPr id="0" name=""/>
            <xdr:cNvSpPr>
              <a:spLocks noTextEdit="1"/>
            </xdr:cNvSpPr>
          </xdr:nvSpPr>
          <xdr:spPr>
            <a:xfrm>
              <a:off x="13967619" y="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Div%20-%20Adm%20Svc\Distribution%20&amp;%20Statistics\Distributions\FY%2026%20MONTHLY%20CTX\Consolidated_Tax_MYNT%20FY26.xlsx" TargetMode="External"/><Relationship Id="rId1" Type="http://schemas.openxmlformats.org/officeDocument/2006/relationships/externalLinkPath" Target="file:///T:\Div%20-%20Adm%20Svc\Distribution%20&amp;%20Statistics\Distributions\FY%2026%20MONTHLY%20CTX\Consolidated_Tax_MYNT%20FY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BCCRT"/>
      <sheetName val="SCCRT"/>
      <sheetName val="CIG TAX"/>
      <sheetName val="LIQ TAX"/>
      <sheetName val="RPTT"/>
      <sheetName val="Gov't Services"/>
      <sheetName val="CTX DISTRIBUTION"/>
      <sheetName val="CTX DIST data"/>
      <sheetName val="COUNTY CODES"/>
      <sheetName val="MONTHLY CL"/>
      <sheetName val="MONTHLY LY"/>
      <sheetName val="MONTHLY WA"/>
      <sheetName val="SCCRT In State"/>
      <sheetName val="SCCRT Out of State"/>
      <sheetName val="CTX SCCRT Tier 1 Calcu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6079.682671759256" createdVersion="8" refreshedVersion="8" minRefreshableVersion="3" recordCount="894" xr:uid="{EA346800-F945-4F54-8682-579CF4D2C573}">
  <cacheSource type="worksheet">
    <worksheetSource name="Table1"/>
  </cacheSource>
  <cacheFields count="9">
    <cacheField name="Fiscal Year" numFmtId="14">
      <sharedItems containsSemiMixedTypes="0" containsNonDate="0" containsDate="1" containsString="0" minDate="2026-06-30T00:00:00" maxDate="2026-07-01T00:00:00"/>
    </cacheField>
    <cacheField name="Reporting Period" numFmtId="14">
      <sharedItems containsSemiMixedTypes="0" containsNonDate="0" containsDate="1" containsString="0" minDate="2025-07-31T00:00:00" maxDate="2026-01-01T00:00:00" count="6">
        <d v="2025-07-31T00:00:00"/>
        <d v="2025-08-31T00:00:00"/>
        <d v="2025-09-30T00:00:00"/>
        <d v="2025-10-31T00:00:00"/>
        <d v="2025-11-30T00:00:00"/>
        <d v="2025-12-31T00:00:00"/>
      </sharedItems>
    </cacheField>
    <cacheField name="County" numFmtId="0">
      <sharedItems count="17">
        <s v="Carson City"/>
        <s v="Churchill"/>
        <s v="Clark"/>
        <s v="Douglas"/>
        <s v="Elko"/>
        <s v="Esmeralda"/>
        <s v="Eureka"/>
        <s v="Humboldt"/>
        <s v="Lander"/>
        <s v="Lincoln"/>
        <s v="Lyon"/>
        <s v="Mineral"/>
        <s v="Nye"/>
        <s v="Pershing"/>
        <s v="Storey"/>
        <s v="Washoe"/>
        <s v="White Pine"/>
      </sharedItems>
    </cacheField>
    <cacheField name="District Type" numFmtId="0">
      <sharedItems count="3">
        <s v="Local Government"/>
        <s v="Special District"/>
        <s v="Enterprise District"/>
      </sharedItems>
    </cacheField>
    <cacheField name="Entity Name" numFmtId="0">
      <sharedItems count="144">
        <s v="Carson City"/>
        <s v="Carson-Truckee Water Conservancy"/>
        <s v="Churchill County"/>
        <s v="Fallon"/>
        <s v="Churchill Mosquito Abatement GID"/>
        <s v="Kyle Canyon Water District"/>
        <s v="Boulder City"/>
        <s v="Bunkerville"/>
        <s v="Clark County"/>
        <s v="Enterprise"/>
        <s v="Henderson"/>
        <s v="Las Vegas"/>
        <s v="Laughlin"/>
        <s v="Mesquite"/>
        <s v="Moapa Valley"/>
        <s v="North Las Vegas"/>
        <s v="Paradise"/>
        <s v="Searchlight"/>
        <s v="Spring Valley"/>
        <s v="Summerlin"/>
        <s v="Sunrise Manor"/>
        <s v="Whitney"/>
        <s v="Winchester"/>
        <s v="Boulder Library District"/>
        <s v="Clark County Fire Protection"/>
        <s v="Henderson Library District"/>
        <s v="Las Vegas/Clark County Library District"/>
        <s v="Moapa Fire Protection"/>
        <s v="Mt Charleston Fire Protection"/>
        <s v="Douglas County Sewer Improvement GID"/>
        <s v="Elk Point Sanitation GID"/>
        <s v="Minden/Gardnerville Sanitation GID"/>
        <s v="Tahoe Douglas Sewer Improvement GID"/>
        <s v="Douglas County"/>
        <s v="Gardnerville"/>
        <s v="Genoa"/>
        <s v="Minden"/>
        <s v="Cave Rock GID"/>
        <s v="Douglas Mosquito Protection GID"/>
        <s v="East Fork Fire Protection GID"/>
        <s v="Gardnerville Ranchos GID"/>
        <s v="Indian Hills GID"/>
        <s v="Kingsbury GID"/>
        <s v="Lakeridge GID"/>
        <s v="Logan Creek GID"/>
        <s v="Marla Bay GID"/>
        <s v="Oliver Park GID"/>
        <s v="Round Hill GID"/>
        <s v="Skyland GID"/>
        <s v="Tahoe Douglas Fire Protection"/>
        <s v="Topaz Ranch GID"/>
        <s v="Zephyr Cove GID"/>
        <s v="Zephyr Heights GID"/>
        <s v="Zephyr Knolls GID"/>
        <s v="Elko Convention/Visitors Authority"/>
        <s v="Elko Television District"/>
        <s v="Carlin"/>
        <s v="Elko City"/>
        <s v="Elko County"/>
        <s v="Jackpot"/>
        <s v="Montello"/>
        <s v="Mountain City"/>
        <s v="Wells"/>
        <s v="West Wendover"/>
        <s v="Esmeralda County"/>
        <s v="Goldfield"/>
        <s v="Silver Peak"/>
        <s v="Eureka Television District"/>
        <s v="Crescent Valley"/>
        <s v="Eureka"/>
        <s v="Eureka County"/>
        <s v="Diamond Valley Rodent"/>
        <s v="Diamond Valley Weed"/>
        <s v="Humboldt County"/>
        <s v="Winnemucca"/>
        <s v="Golconda Fire Protection"/>
        <s v="Humboldt Fire Protection"/>
        <s v="Humboldt Hospital District"/>
        <s v="McDermit Fire Protection"/>
        <s v="Orovada Community Services GID"/>
        <s v="Orovada Fire Protection"/>
        <s v="Paradise Fire Protection"/>
        <s v="Pueblo Fire Protection"/>
        <s v="Winnemucca Rural Fire Protection"/>
        <s v="Austin"/>
        <s v="Battle Mountain"/>
        <s v="Kingston"/>
        <s v="Lander County"/>
        <s v="Lander Hospital District"/>
        <s v="Alamo"/>
        <s v="Caliente"/>
        <s v="Lincoln County"/>
        <s v="Panaca"/>
        <s v="Pioche"/>
        <s v="Lincoln County Hospital District"/>
        <s v="Pahranagat Valley Fire Protection"/>
        <s v="Pioche Fire Protection"/>
        <s v="Stagecoach GID"/>
        <s v="Willowcreek GID"/>
        <s v="Fernley"/>
        <s v="Lyon County"/>
        <s v="Yerington"/>
        <s v="Central Lyon Fire Protection"/>
        <s v="Mason Valley Fire Protection"/>
        <s v="Mason Valley Mosquito Abatement"/>
        <s v="North Lyon Fire Protection"/>
        <s v="Silver Springs Stagecoach Hospital"/>
        <s v="Smith Valley Fire Protection"/>
        <s v="South Lyon Hospital District"/>
        <s v="Mineral County"/>
        <s v="Mineral County Hospital District"/>
        <s v="Amargosa"/>
        <s v="Beatty"/>
        <s v="Gabbs"/>
        <s v="Manhattan"/>
        <s v="Nye County"/>
        <s v="Pahrump"/>
        <s v="Round Mountain"/>
        <s v="Tonopah"/>
        <s v="Amargosa Library District"/>
        <s v="Beatty Library District"/>
        <s v="Pahrump Library District"/>
        <s v="Pahrump Swim Pool GID"/>
        <s v="Smokey Valley Library District"/>
        <s v="Tonopah Library District"/>
        <s v="Lovelock"/>
        <s v="Pershing County"/>
        <s v="Pershing County Hospital District"/>
        <s v="Storey County"/>
        <s v="Sun Valley Water and Sanitation GID"/>
        <s v="Verdi Television GID"/>
        <s v="Reno"/>
        <s v="Sparks"/>
        <s v="Washoe County"/>
        <s v="Incline Village GID"/>
        <s v="North Lake Tahoe Fire Protection"/>
        <s v="Palomino Valley GID"/>
        <s v="Truckee Meadows Fire Protection"/>
        <s v="Ely"/>
        <s v="Lund"/>
        <s v="McGill"/>
        <s v="Ruth"/>
        <s v="White Pine County"/>
        <s v="White Pine Hospital District"/>
      </sharedItems>
    </cacheField>
    <cacheField name="Calculated Total" numFmtId="4">
      <sharedItems containsSemiMixedTypes="0" containsString="0" containsNumber="1" minValue="191.97" maxValue="59937963.25"/>
    </cacheField>
    <cacheField name="Adjusted Total" numFmtId="4">
      <sharedItems containsSemiMixedTypes="0" containsString="0" containsNumber="1" minValue="191.97" maxValue="59937963.25"/>
    </cacheField>
    <cacheField name="Column1" numFmtId="0">
      <sharedItems/>
    </cacheField>
    <cacheField name="Column2" numFmtId="4">
      <sharedItems containsSemiMixedTypes="0" containsString="0" containsNumber="1" minValue="-250000" maxValue="16666.660000000003"/>
    </cacheField>
  </cacheFields>
  <extLst>
    <ext xmlns:x14="http://schemas.microsoft.com/office/spreadsheetml/2009/9/main" uri="{725AE2AE-9491-48be-B2B4-4EB974FC3084}">
      <x14:pivotCacheDefinition pivotCacheId="7591181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94">
  <r>
    <d v="2026-06-30T00:00:00"/>
    <x v="0"/>
    <x v="0"/>
    <x v="0"/>
    <x v="0"/>
    <n v="3337367.53"/>
    <n v="3337367.53"/>
    <b v="1"/>
    <n v="0"/>
  </r>
  <r>
    <d v="2026-06-30T00:00:00"/>
    <x v="0"/>
    <x v="0"/>
    <x v="1"/>
    <x v="1"/>
    <n v="4276.5600000000004"/>
    <n v="4276.5600000000004"/>
    <b v="1"/>
    <n v="0"/>
  </r>
  <r>
    <d v="2026-06-30T00:00:00"/>
    <x v="0"/>
    <x v="1"/>
    <x v="0"/>
    <x v="2"/>
    <n v="622034.07999999996"/>
    <n v="622034.07999999996"/>
    <b v="1"/>
    <n v="0"/>
  </r>
  <r>
    <d v="2026-06-30T00:00:00"/>
    <x v="0"/>
    <x v="1"/>
    <x v="0"/>
    <x v="3"/>
    <n v="178838.42"/>
    <n v="178838.42"/>
    <b v="1"/>
    <n v="0"/>
  </r>
  <r>
    <d v="2026-06-30T00:00:00"/>
    <x v="0"/>
    <x v="1"/>
    <x v="1"/>
    <x v="1"/>
    <n v="935.26"/>
    <n v="935.26"/>
    <b v="1"/>
    <n v="0"/>
  </r>
  <r>
    <d v="2026-06-30T00:00:00"/>
    <x v="0"/>
    <x v="1"/>
    <x v="1"/>
    <x v="4"/>
    <n v="31104.54"/>
    <n v="31104.54"/>
    <b v="1"/>
    <n v="0"/>
  </r>
  <r>
    <d v="2026-06-30T00:00:00"/>
    <x v="0"/>
    <x v="2"/>
    <x v="2"/>
    <x v="5"/>
    <n v="862.17"/>
    <n v="862.17"/>
    <b v="1"/>
    <n v="0"/>
  </r>
  <r>
    <d v="2026-06-30T00:00:00"/>
    <x v="0"/>
    <x v="2"/>
    <x v="0"/>
    <x v="6"/>
    <n v="1006193.82"/>
    <n v="1006193.82"/>
    <b v="1"/>
    <n v="0"/>
  </r>
  <r>
    <d v="2026-06-30T00:00:00"/>
    <x v="0"/>
    <x v="2"/>
    <x v="0"/>
    <x v="7"/>
    <n v="47048.74"/>
    <n v="47048.74"/>
    <b v="1"/>
    <n v="0"/>
  </r>
  <r>
    <d v="2026-06-30T00:00:00"/>
    <x v="0"/>
    <x v="2"/>
    <x v="0"/>
    <x v="8"/>
    <n v="39215070.990000002"/>
    <n v="39215070.990000002"/>
    <b v="1"/>
    <n v="0"/>
  </r>
  <r>
    <d v="2026-06-30T00:00:00"/>
    <x v="0"/>
    <x v="2"/>
    <x v="0"/>
    <x v="9"/>
    <n v="621899.59"/>
    <n v="621899.59"/>
    <b v="1"/>
    <n v="0"/>
  </r>
  <r>
    <d v="2026-06-30T00:00:00"/>
    <x v="0"/>
    <x v="2"/>
    <x v="0"/>
    <x v="10"/>
    <n v="11494924.76"/>
    <n v="11494924.76"/>
    <b v="1"/>
    <n v="0"/>
  </r>
  <r>
    <d v="2026-06-30T00:00:00"/>
    <x v="0"/>
    <x v="2"/>
    <x v="0"/>
    <x v="11"/>
    <n v="29579462.469999999"/>
    <n v="29579462.469999999"/>
    <b v="1"/>
    <n v="0"/>
  </r>
  <r>
    <d v="2026-06-30T00:00:00"/>
    <x v="0"/>
    <x v="2"/>
    <x v="0"/>
    <x v="12"/>
    <n v="773001.83"/>
    <n v="773001.83"/>
    <b v="1"/>
    <n v="0"/>
  </r>
  <r>
    <d v="2026-06-30T00:00:00"/>
    <x v="0"/>
    <x v="2"/>
    <x v="0"/>
    <x v="13"/>
    <n v="974597.87"/>
    <n v="974597.87"/>
    <b v="1"/>
    <n v="0"/>
  </r>
  <r>
    <d v="2026-06-30T00:00:00"/>
    <x v="0"/>
    <x v="2"/>
    <x v="0"/>
    <x v="14"/>
    <n v="73073.62"/>
    <n v="73073.62"/>
    <b v="1"/>
    <n v="0"/>
  </r>
  <r>
    <d v="2026-06-30T00:00:00"/>
    <x v="0"/>
    <x v="2"/>
    <x v="0"/>
    <x v="15"/>
    <n v="6184234.0199999996"/>
    <n v="5934234.0199999996"/>
    <b v="0"/>
    <n v="-250000"/>
  </r>
  <r>
    <d v="2026-06-30T00:00:00"/>
    <x v="0"/>
    <x v="2"/>
    <x v="0"/>
    <x v="16"/>
    <n v="6840961.79"/>
    <n v="6840961.79"/>
    <b v="1"/>
    <n v="0"/>
  </r>
  <r>
    <d v="2026-06-30T00:00:00"/>
    <x v="0"/>
    <x v="2"/>
    <x v="0"/>
    <x v="17"/>
    <n v="34922.01"/>
    <n v="34922.01"/>
    <b v="1"/>
    <n v="0"/>
  </r>
  <r>
    <d v="2026-06-30T00:00:00"/>
    <x v="0"/>
    <x v="2"/>
    <x v="0"/>
    <x v="18"/>
    <n v="2627674.83"/>
    <n v="2627674.83"/>
    <b v="1"/>
    <n v="0"/>
  </r>
  <r>
    <d v="2026-06-30T00:00:00"/>
    <x v="0"/>
    <x v="2"/>
    <x v="0"/>
    <x v="19"/>
    <n v="20182.97"/>
    <n v="20182.97"/>
    <b v="1"/>
    <n v="0"/>
  </r>
  <r>
    <d v="2026-06-30T00:00:00"/>
    <x v="0"/>
    <x v="2"/>
    <x v="0"/>
    <x v="20"/>
    <n v="1184646.8"/>
    <n v="1184646.8"/>
    <b v="1"/>
    <n v="0"/>
  </r>
  <r>
    <d v="2026-06-30T00:00:00"/>
    <x v="0"/>
    <x v="2"/>
    <x v="0"/>
    <x v="21"/>
    <n v="105355.53"/>
    <n v="105355.53"/>
    <b v="1"/>
    <n v="0"/>
  </r>
  <r>
    <d v="2026-06-30T00:00:00"/>
    <x v="0"/>
    <x v="2"/>
    <x v="0"/>
    <x v="22"/>
    <n v="1533400.12"/>
    <n v="1533400.12"/>
    <b v="1"/>
    <n v="0"/>
  </r>
  <r>
    <d v="2026-06-30T00:00:00"/>
    <x v="0"/>
    <x v="2"/>
    <x v="1"/>
    <x v="23"/>
    <n v="60901.1"/>
    <n v="60901.1"/>
    <b v="1"/>
    <n v="0"/>
  </r>
  <r>
    <d v="2026-06-30T00:00:00"/>
    <x v="0"/>
    <x v="2"/>
    <x v="1"/>
    <x v="24"/>
    <n v="5065582.93"/>
    <n v="5065582.93"/>
    <b v="1"/>
    <n v="0"/>
  </r>
  <r>
    <d v="2026-06-30T00:00:00"/>
    <x v="0"/>
    <x v="2"/>
    <x v="1"/>
    <x v="25"/>
    <n v="235709.01"/>
    <n v="235709.01"/>
    <b v="1"/>
    <n v="0"/>
  </r>
  <r>
    <d v="2026-06-30T00:00:00"/>
    <x v="0"/>
    <x v="2"/>
    <x v="1"/>
    <x v="26"/>
    <n v="2083250.75"/>
    <n v="2083250.75"/>
    <b v="1"/>
    <n v="0"/>
  </r>
  <r>
    <d v="2026-06-30T00:00:00"/>
    <x v="0"/>
    <x v="2"/>
    <x v="1"/>
    <x v="27"/>
    <n v="76740.37"/>
    <n v="76740.37"/>
    <b v="1"/>
    <n v="0"/>
  </r>
  <r>
    <d v="2026-06-30T00:00:00"/>
    <x v="0"/>
    <x v="2"/>
    <x v="1"/>
    <x v="28"/>
    <n v="14856.44"/>
    <n v="14856.44"/>
    <b v="1"/>
    <n v="0"/>
  </r>
  <r>
    <d v="2026-06-30T00:00:00"/>
    <x v="0"/>
    <x v="3"/>
    <x v="2"/>
    <x v="29"/>
    <n v="11498.7"/>
    <n v="11498.7"/>
    <b v="1"/>
    <n v="0"/>
  </r>
  <r>
    <d v="2026-06-30T00:00:00"/>
    <x v="0"/>
    <x v="3"/>
    <x v="2"/>
    <x v="30"/>
    <n v="609.25"/>
    <n v="609.25"/>
    <b v="1"/>
    <n v="0"/>
  </r>
  <r>
    <d v="2026-06-30T00:00:00"/>
    <x v="0"/>
    <x v="3"/>
    <x v="2"/>
    <x v="31"/>
    <n v="11221.62"/>
    <n v="11221.62"/>
    <b v="1"/>
    <n v="0"/>
  </r>
  <r>
    <d v="2026-06-30T00:00:00"/>
    <x v="0"/>
    <x v="3"/>
    <x v="2"/>
    <x v="32"/>
    <n v="36472.53"/>
    <n v="36472.53"/>
    <b v="1"/>
    <n v="0"/>
  </r>
  <r>
    <d v="2026-06-30T00:00:00"/>
    <x v="0"/>
    <x v="3"/>
    <x v="0"/>
    <x v="33"/>
    <n v="1305513.1399999999"/>
    <n v="1305513.1399999999"/>
    <b v="1"/>
    <n v="0"/>
  </r>
  <r>
    <d v="2026-06-30T00:00:00"/>
    <x v="0"/>
    <x v="3"/>
    <x v="0"/>
    <x v="34"/>
    <n v="31378.33"/>
    <n v="31378.33"/>
    <b v="1"/>
    <n v="0"/>
  </r>
  <r>
    <d v="2026-06-30T00:00:00"/>
    <x v="0"/>
    <x v="3"/>
    <x v="0"/>
    <x v="35"/>
    <n v="1283.0999999999999"/>
    <n v="1283.0999999999999"/>
    <b v="1"/>
    <n v="0"/>
  </r>
  <r>
    <d v="2026-06-30T00:00:00"/>
    <x v="0"/>
    <x v="3"/>
    <x v="0"/>
    <x v="36"/>
    <n v="41703.11"/>
    <n v="41703.11"/>
    <b v="1"/>
    <n v="0"/>
  </r>
  <r>
    <d v="2026-06-30T00:00:00"/>
    <x v="0"/>
    <x v="3"/>
    <x v="1"/>
    <x v="1"/>
    <n v="2842.95"/>
    <n v="2842.95"/>
    <b v="1"/>
    <n v="0"/>
  </r>
  <r>
    <d v="2026-06-30T00:00:00"/>
    <x v="0"/>
    <x v="3"/>
    <x v="1"/>
    <x v="37"/>
    <n v="2132.59"/>
    <n v="2132.59"/>
    <b v="1"/>
    <n v="0"/>
  </r>
  <r>
    <d v="2026-06-30T00:00:00"/>
    <x v="0"/>
    <x v="3"/>
    <x v="1"/>
    <x v="38"/>
    <n v="15679.21"/>
    <n v="15679.21"/>
    <b v="1"/>
    <n v="0"/>
  </r>
  <r>
    <d v="2026-06-30T00:00:00"/>
    <x v="0"/>
    <x v="3"/>
    <x v="1"/>
    <x v="39"/>
    <n v="198679.97"/>
    <n v="198679.97"/>
    <b v="1"/>
    <n v="0"/>
  </r>
  <r>
    <d v="2026-06-30T00:00:00"/>
    <x v="0"/>
    <x v="3"/>
    <x v="1"/>
    <x v="40"/>
    <n v="91665.61"/>
    <n v="91665.61"/>
    <b v="1"/>
    <n v="0"/>
  </r>
  <r>
    <d v="2026-06-30T00:00:00"/>
    <x v="0"/>
    <x v="3"/>
    <x v="1"/>
    <x v="41"/>
    <n v="31415.26"/>
    <n v="31415.26"/>
    <b v="1"/>
    <n v="0"/>
  </r>
  <r>
    <d v="2026-06-30T00:00:00"/>
    <x v="0"/>
    <x v="3"/>
    <x v="1"/>
    <x v="42"/>
    <n v="62713.32"/>
    <n v="62713.32"/>
    <b v="1"/>
    <n v="0"/>
  </r>
  <r>
    <d v="2026-06-30T00:00:00"/>
    <x v="0"/>
    <x v="3"/>
    <x v="1"/>
    <x v="43"/>
    <n v="2021.17"/>
    <n v="2021.17"/>
    <b v="1"/>
    <n v="0"/>
  </r>
  <r>
    <d v="2026-06-30T00:00:00"/>
    <x v="0"/>
    <x v="3"/>
    <x v="1"/>
    <x v="44"/>
    <n v="866.09"/>
    <n v="866.09"/>
    <b v="1"/>
    <n v="0"/>
  </r>
  <r>
    <d v="2026-06-30T00:00:00"/>
    <x v="0"/>
    <x v="3"/>
    <x v="1"/>
    <x v="45"/>
    <n v="6293.49"/>
    <n v="6293.49"/>
    <b v="1"/>
    <n v="0"/>
  </r>
  <r>
    <d v="2026-06-30T00:00:00"/>
    <x v="0"/>
    <x v="3"/>
    <x v="1"/>
    <x v="46"/>
    <n v="2468.33"/>
    <n v="2468.33"/>
    <b v="1"/>
    <n v="0"/>
  </r>
  <r>
    <d v="2026-06-30T00:00:00"/>
    <x v="0"/>
    <x v="3"/>
    <x v="1"/>
    <x v="47"/>
    <n v="46328.36"/>
    <n v="46328.36"/>
    <b v="1"/>
    <n v="0"/>
  </r>
  <r>
    <d v="2026-06-30T00:00:00"/>
    <x v="0"/>
    <x v="3"/>
    <x v="1"/>
    <x v="48"/>
    <n v="8894.68"/>
    <n v="8894.68"/>
    <b v="1"/>
    <n v="0"/>
  </r>
  <r>
    <d v="2026-06-30T00:00:00"/>
    <x v="0"/>
    <x v="3"/>
    <x v="1"/>
    <x v="49"/>
    <n v="483713.25"/>
    <n v="483713.25"/>
    <b v="1"/>
    <n v="0"/>
  </r>
  <r>
    <d v="2026-06-30T00:00:00"/>
    <x v="0"/>
    <x v="3"/>
    <x v="1"/>
    <x v="50"/>
    <n v="7804.01"/>
    <n v="7804.01"/>
    <b v="1"/>
    <n v="0"/>
  </r>
  <r>
    <d v="2026-06-30T00:00:00"/>
    <x v="0"/>
    <x v="3"/>
    <x v="1"/>
    <x v="51"/>
    <n v="3331.74"/>
    <n v="3331.74"/>
    <b v="1"/>
    <n v="0"/>
  </r>
  <r>
    <d v="2026-06-30T00:00:00"/>
    <x v="0"/>
    <x v="3"/>
    <x v="1"/>
    <x v="52"/>
    <n v="10357.69"/>
    <n v="10357.69"/>
    <b v="1"/>
    <n v="0"/>
  </r>
  <r>
    <d v="2026-06-30T00:00:00"/>
    <x v="0"/>
    <x v="3"/>
    <x v="1"/>
    <x v="53"/>
    <n v="379.23"/>
    <n v="379.23"/>
    <b v="1"/>
    <n v="0"/>
  </r>
  <r>
    <d v="2026-06-30T00:00:00"/>
    <x v="0"/>
    <x v="4"/>
    <x v="2"/>
    <x v="54"/>
    <n v="32616.36"/>
    <n v="32616.36"/>
    <b v="1"/>
    <n v="0"/>
  </r>
  <r>
    <d v="2026-06-30T00:00:00"/>
    <x v="0"/>
    <x v="4"/>
    <x v="2"/>
    <x v="55"/>
    <n v="13620.96"/>
    <n v="13620.96"/>
    <b v="1"/>
    <n v="0"/>
  </r>
  <r>
    <d v="2026-06-30T00:00:00"/>
    <x v="0"/>
    <x v="4"/>
    <x v="0"/>
    <x v="56"/>
    <n v="173829.15"/>
    <n v="173829.15"/>
    <b v="1"/>
    <n v="0"/>
  </r>
  <r>
    <d v="2026-06-30T00:00:00"/>
    <x v="0"/>
    <x v="4"/>
    <x v="0"/>
    <x v="57"/>
    <n v="1256619.04"/>
    <n v="1256619.04"/>
    <b v="1"/>
    <n v="0"/>
  </r>
  <r>
    <d v="2026-06-30T00:00:00"/>
    <x v="0"/>
    <x v="4"/>
    <x v="0"/>
    <x v="58"/>
    <n v="1402660.15"/>
    <n v="1402660.15"/>
    <b v="1"/>
    <n v="0"/>
  </r>
  <r>
    <d v="2026-06-30T00:00:00"/>
    <x v="0"/>
    <x v="4"/>
    <x v="0"/>
    <x v="59"/>
    <n v="130354.77"/>
    <n v="130354.77"/>
    <b v="1"/>
    <n v="0"/>
  </r>
  <r>
    <d v="2026-06-30T00:00:00"/>
    <x v="0"/>
    <x v="4"/>
    <x v="0"/>
    <x v="60"/>
    <n v="841.56"/>
    <n v="841.56"/>
    <b v="1"/>
    <n v="0"/>
  </r>
  <r>
    <d v="2026-06-30T00:00:00"/>
    <x v="0"/>
    <x v="4"/>
    <x v="0"/>
    <x v="61"/>
    <n v="669.4"/>
    <n v="669.4"/>
    <b v="1"/>
    <n v="0"/>
  </r>
  <r>
    <d v="2026-06-30T00:00:00"/>
    <x v="0"/>
    <x v="4"/>
    <x v="0"/>
    <x v="62"/>
    <n v="110875.83"/>
    <n v="110875.83"/>
    <b v="1"/>
    <n v="0"/>
  </r>
  <r>
    <d v="2026-06-30T00:00:00"/>
    <x v="0"/>
    <x v="4"/>
    <x v="0"/>
    <x v="63"/>
    <n v="249285.75"/>
    <n v="249285.75"/>
    <b v="1"/>
    <n v="0"/>
  </r>
  <r>
    <d v="2026-06-30T00:00:00"/>
    <x v="0"/>
    <x v="5"/>
    <x v="0"/>
    <x v="64"/>
    <n v="137719.09"/>
    <n v="137719.09"/>
    <b v="1"/>
    <n v="0"/>
  </r>
  <r>
    <d v="2026-06-30T00:00:00"/>
    <x v="0"/>
    <x v="5"/>
    <x v="0"/>
    <x v="65"/>
    <n v="2992.01"/>
    <n v="2992.01"/>
    <b v="1"/>
    <n v="0"/>
  </r>
  <r>
    <d v="2026-06-30T00:00:00"/>
    <x v="0"/>
    <x v="5"/>
    <x v="0"/>
    <x v="66"/>
    <n v="2290.69"/>
    <n v="2290.69"/>
    <b v="1"/>
    <n v="0"/>
  </r>
  <r>
    <d v="2026-06-30T00:00:00"/>
    <x v="0"/>
    <x v="6"/>
    <x v="2"/>
    <x v="67"/>
    <n v="4589.82"/>
    <n v="4589.82"/>
    <b v="1"/>
    <n v="0"/>
  </r>
  <r>
    <d v="2026-06-30T00:00:00"/>
    <x v="0"/>
    <x v="6"/>
    <x v="0"/>
    <x v="68"/>
    <n v="205.98"/>
    <n v="205.98"/>
    <b v="1"/>
    <n v="0"/>
  </r>
  <r>
    <d v="2026-06-30T00:00:00"/>
    <x v="0"/>
    <x v="6"/>
    <x v="0"/>
    <x v="69"/>
    <n v="513.20000000000005"/>
    <n v="513.20000000000005"/>
    <b v="1"/>
    <n v="0"/>
  </r>
  <r>
    <d v="2026-06-30T00:00:00"/>
    <x v="0"/>
    <x v="6"/>
    <x v="0"/>
    <x v="70"/>
    <n v="802391.41"/>
    <n v="802391.41"/>
    <b v="1"/>
    <n v="0"/>
  </r>
  <r>
    <d v="2026-06-30T00:00:00"/>
    <x v="0"/>
    <x v="6"/>
    <x v="1"/>
    <x v="71"/>
    <n v="784.84"/>
    <n v="784.84"/>
    <b v="1"/>
    <n v="0"/>
  </r>
  <r>
    <d v="2026-06-30T00:00:00"/>
    <x v="0"/>
    <x v="6"/>
    <x v="1"/>
    <x v="72"/>
    <n v="784.84"/>
    <n v="784.84"/>
    <b v="1"/>
    <n v="0"/>
  </r>
  <r>
    <d v="2026-06-30T00:00:00"/>
    <x v="0"/>
    <x v="7"/>
    <x v="0"/>
    <x v="73"/>
    <n v="896585.67"/>
    <n v="896585.67"/>
    <b v="1"/>
    <n v="0"/>
  </r>
  <r>
    <d v="2026-06-30T00:00:00"/>
    <x v="0"/>
    <x v="7"/>
    <x v="0"/>
    <x v="74"/>
    <n v="339542.95"/>
    <n v="339542.95"/>
    <b v="1"/>
    <n v="0"/>
  </r>
  <r>
    <d v="2026-06-30T00:00:00"/>
    <x v="0"/>
    <x v="7"/>
    <x v="1"/>
    <x v="75"/>
    <n v="33445.64"/>
    <n v="33445.64"/>
    <b v="1"/>
    <n v="0"/>
  </r>
  <r>
    <d v="2026-06-30T00:00:00"/>
    <x v="0"/>
    <x v="7"/>
    <x v="1"/>
    <x v="76"/>
    <n v="2799.03"/>
    <n v="2799.03"/>
    <b v="1"/>
    <n v="0"/>
  </r>
  <r>
    <d v="2026-06-30T00:00:00"/>
    <x v="0"/>
    <x v="7"/>
    <x v="1"/>
    <x v="77"/>
    <n v="95492.45"/>
    <n v="95492.45"/>
    <b v="1"/>
    <n v="0"/>
  </r>
  <r>
    <d v="2026-06-30T00:00:00"/>
    <x v="0"/>
    <x v="7"/>
    <x v="1"/>
    <x v="78"/>
    <n v="308.7"/>
    <n v="308.7"/>
    <b v="1"/>
    <n v="0"/>
  </r>
  <r>
    <d v="2026-06-30T00:00:00"/>
    <x v="0"/>
    <x v="7"/>
    <x v="1"/>
    <x v="79"/>
    <n v="3128.06"/>
    <n v="3128.06"/>
    <b v="1"/>
    <n v="0"/>
  </r>
  <r>
    <d v="2026-06-30T00:00:00"/>
    <x v="0"/>
    <x v="7"/>
    <x v="1"/>
    <x v="80"/>
    <n v="3907.66"/>
    <n v="3907.66"/>
    <b v="1"/>
    <n v="0"/>
  </r>
  <r>
    <d v="2026-06-30T00:00:00"/>
    <x v="0"/>
    <x v="7"/>
    <x v="1"/>
    <x v="81"/>
    <n v="3155.82"/>
    <n v="3155.82"/>
    <b v="1"/>
    <n v="0"/>
  </r>
  <r>
    <d v="2026-06-30T00:00:00"/>
    <x v="0"/>
    <x v="7"/>
    <x v="1"/>
    <x v="82"/>
    <n v="887.2"/>
    <n v="887.2"/>
    <b v="1"/>
    <n v="0"/>
  </r>
  <r>
    <d v="2026-06-30T00:00:00"/>
    <x v="0"/>
    <x v="7"/>
    <x v="1"/>
    <x v="83"/>
    <n v="15797.5"/>
    <n v="15797.5"/>
    <b v="1"/>
    <n v="0"/>
  </r>
  <r>
    <d v="2026-06-30T00:00:00"/>
    <x v="0"/>
    <x v="8"/>
    <x v="0"/>
    <x v="84"/>
    <n v="2278.4499999999998"/>
    <n v="2278.4499999999998"/>
    <b v="1"/>
    <n v="0"/>
  </r>
  <r>
    <d v="2026-06-30T00:00:00"/>
    <x v="0"/>
    <x v="8"/>
    <x v="0"/>
    <x v="85"/>
    <n v="23736.81"/>
    <n v="23736.81"/>
    <b v="1"/>
    <n v="0"/>
  </r>
  <r>
    <d v="2026-06-30T00:00:00"/>
    <x v="0"/>
    <x v="8"/>
    <x v="0"/>
    <x v="86"/>
    <n v="2111"/>
    <n v="2111"/>
    <b v="1"/>
    <n v="0"/>
  </r>
  <r>
    <d v="2026-06-30T00:00:00"/>
    <x v="0"/>
    <x v="8"/>
    <x v="0"/>
    <x v="87"/>
    <n v="382295.05"/>
    <n v="382295.05"/>
    <b v="1"/>
    <n v="0"/>
  </r>
  <r>
    <d v="2026-06-30T00:00:00"/>
    <x v="0"/>
    <x v="8"/>
    <x v="1"/>
    <x v="88"/>
    <n v="74568.34"/>
    <n v="74568.34"/>
    <b v="1"/>
    <n v="0"/>
  </r>
  <r>
    <d v="2026-06-30T00:00:00"/>
    <x v="0"/>
    <x v="9"/>
    <x v="0"/>
    <x v="89"/>
    <n v="1652.74"/>
    <n v="1652.74"/>
    <b v="1"/>
    <n v="0"/>
  </r>
  <r>
    <d v="2026-06-30T00:00:00"/>
    <x v="0"/>
    <x v="9"/>
    <x v="0"/>
    <x v="90"/>
    <n v="10876.09"/>
    <n v="10876.09"/>
    <b v="1"/>
    <n v="0"/>
  </r>
  <r>
    <d v="2026-06-30T00:00:00"/>
    <x v="0"/>
    <x v="9"/>
    <x v="0"/>
    <x v="91"/>
    <n v="96918.97"/>
    <n v="96918.97"/>
    <b v="1"/>
    <n v="0"/>
  </r>
  <r>
    <d v="2026-06-30T00:00:00"/>
    <x v="0"/>
    <x v="9"/>
    <x v="0"/>
    <x v="92"/>
    <n v="2987.34"/>
    <n v="2987.34"/>
    <b v="1"/>
    <n v="0"/>
  </r>
  <r>
    <d v="2026-06-30T00:00:00"/>
    <x v="0"/>
    <x v="9"/>
    <x v="0"/>
    <x v="93"/>
    <n v="3975.47"/>
    <n v="3975.47"/>
    <b v="1"/>
    <n v="0"/>
  </r>
  <r>
    <d v="2026-06-30T00:00:00"/>
    <x v="0"/>
    <x v="9"/>
    <x v="1"/>
    <x v="94"/>
    <n v="10207.290000000001"/>
    <n v="10207.290000000001"/>
    <b v="1"/>
    <n v="0"/>
  </r>
  <r>
    <d v="2026-06-30T00:00:00"/>
    <x v="0"/>
    <x v="9"/>
    <x v="1"/>
    <x v="95"/>
    <n v="3856.4"/>
    <n v="3856.4"/>
    <b v="1"/>
    <n v="0"/>
  </r>
  <r>
    <d v="2026-06-30T00:00:00"/>
    <x v="0"/>
    <x v="9"/>
    <x v="1"/>
    <x v="96"/>
    <n v="2180.54"/>
    <n v="2180.54"/>
    <b v="1"/>
    <n v="0"/>
  </r>
  <r>
    <d v="2026-06-30T00:00:00"/>
    <x v="0"/>
    <x v="10"/>
    <x v="2"/>
    <x v="97"/>
    <n v="1588.67"/>
    <n v="1588.67"/>
    <b v="1"/>
    <n v="0"/>
  </r>
  <r>
    <d v="2026-06-30T00:00:00"/>
    <x v="0"/>
    <x v="10"/>
    <x v="2"/>
    <x v="98"/>
    <n v="191.97"/>
    <n v="191.97"/>
    <b v="1"/>
    <n v="0"/>
  </r>
  <r>
    <d v="2026-06-30T00:00:00"/>
    <x v="0"/>
    <x v="10"/>
    <x v="0"/>
    <x v="99"/>
    <n v="15652.69"/>
    <n v="15652.69"/>
    <b v="1"/>
    <n v="0"/>
  </r>
  <r>
    <d v="2026-06-30T00:00:00"/>
    <x v="0"/>
    <x v="10"/>
    <x v="0"/>
    <x v="100"/>
    <n v="1491236.06"/>
    <n v="1474569.4"/>
    <b v="0"/>
    <n v="-16666.660000000149"/>
  </r>
  <r>
    <d v="2026-06-30T00:00:00"/>
    <x v="0"/>
    <x v="10"/>
    <x v="0"/>
    <x v="101"/>
    <n v="43351.25"/>
    <n v="60017.91"/>
    <b v="0"/>
    <n v="16666.660000000003"/>
  </r>
  <r>
    <d v="2026-06-30T00:00:00"/>
    <x v="0"/>
    <x v="10"/>
    <x v="1"/>
    <x v="1"/>
    <n v="1076.21"/>
    <n v="1076.21"/>
    <b v="1"/>
    <n v="0"/>
  </r>
  <r>
    <d v="2026-06-30T00:00:00"/>
    <x v="0"/>
    <x v="10"/>
    <x v="1"/>
    <x v="102"/>
    <n v="56682.879999999997"/>
    <n v="56682.879999999997"/>
    <b v="1"/>
    <n v="0"/>
  </r>
  <r>
    <d v="2026-06-30T00:00:00"/>
    <x v="0"/>
    <x v="10"/>
    <x v="1"/>
    <x v="103"/>
    <n v="8250.85"/>
    <n v="8250.85"/>
    <b v="1"/>
    <n v="0"/>
  </r>
  <r>
    <d v="2026-06-30T00:00:00"/>
    <x v="0"/>
    <x v="10"/>
    <x v="1"/>
    <x v="104"/>
    <n v="7277.85"/>
    <n v="7277.85"/>
    <b v="1"/>
    <n v="0"/>
  </r>
  <r>
    <d v="2026-06-30T00:00:00"/>
    <x v="0"/>
    <x v="10"/>
    <x v="1"/>
    <x v="105"/>
    <n v="16152.53"/>
    <n v="16152.53"/>
    <b v="1"/>
    <n v="0"/>
  </r>
  <r>
    <d v="2026-06-30T00:00:00"/>
    <x v="0"/>
    <x v="10"/>
    <x v="1"/>
    <x v="106"/>
    <n v="9340.4"/>
    <n v="9340.4"/>
    <b v="1"/>
    <n v="0"/>
  </r>
  <r>
    <d v="2026-06-30T00:00:00"/>
    <x v="0"/>
    <x v="10"/>
    <x v="1"/>
    <x v="107"/>
    <n v="5843.59"/>
    <n v="5843.59"/>
    <b v="1"/>
    <n v="0"/>
  </r>
  <r>
    <d v="2026-06-30T00:00:00"/>
    <x v="0"/>
    <x v="10"/>
    <x v="1"/>
    <x v="108"/>
    <n v="29998.23"/>
    <n v="29998.23"/>
    <b v="1"/>
    <n v="0"/>
  </r>
  <r>
    <d v="2026-06-30T00:00:00"/>
    <x v="0"/>
    <x v="11"/>
    <x v="0"/>
    <x v="109"/>
    <n v="177126.56"/>
    <n v="177126.56"/>
    <b v="1"/>
    <n v="0"/>
  </r>
  <r>
    <d v="2026-06-30T00:00:00"/>
    <x v="0"/>
    <x v="11"/>
    <x v="1"/>
    <x v="110"/>
    <n v="10488.66"/>
    <n v="10488.66"/>
    <b v="1"/>
    <n v="0"/>
  </r>
  <r>
    <d v="2026-06-30T00:00:00"/>
    <x v="0"/>
    <x v="12"/>
    <x v="0"/>
    <x v="111"/>
    <n v="14915.27"/>
    <n v="14915.27"/>
    <b v="1"/>
    <n v="0"/>
  </r>
  <r>
    <d v="2026-06-30T00:00:00"/>
    <x v="0"/>
    <x v="12"/>
    <x v="0"/>
    <x v="112"/>
    <n v="49228.14"/>
    <n v="49228.14"/>
    <b v="1"/>
    <n v="0"/>
  </r>
  <r>
    <d v="2026-06-30T00:00:00"/>
    <x v="0"/>
    <x v="12"/>
    <x v="0"/>
    <x v="113"/>
    <n v="11923.5"/>
    <n v="11923.5"/>
    <b v="1"/>
    <n v="0"/>
  </r>
  <r>
    <d v="2026-06-30T00:00:00"/>
    <x v="0"/>
    <x v="12"/>
    <x v="0"/>
    <x v="114"/>
    <n v="680.9"/>
    <n v="680.9"/>
    <b v="1"/>
    <n v="0"/>
  </r>
  <r>
    <d v="2026-06-30T00:00:00"/>
    <x v="0"/>
    <x v="12"/>
    <x v="0"/>
    <x v="115"/>
    <n v="1560036.21"/>
    <n v="1560036.21"/>
    <b v="1"/>
    <n v="0"/>
  </r>
  <r>
    <d v="2026-06-30T00:00:00"/>
    <x v="0"/>
    <x v="12"/>
    <x v="0"/>
    <x v="116"/>
    <n v="99683.09"/>
    <n v="99683.09"/>
    <b v="1"/>
    <n v="0"/>
  </r>
  <r>
    <d v="2026-06-30T00:00:00"/>
    <x v="0"/>
    <x v="12"/>
    <x v="0"/>
    <x v="117"/>
    <n v="35896.800000000003"/>
    <n v="35896.800000000003"/>
    <b v="1"/>
    <n v="0"/>
  </r>
  <r>
    <d v="2026-06-30T00:00:00"/>
    <x v="0"/>
    <x v="12"/>
    <x v="0"/>
    <x v="118"/>
    <n v="68806.539999999994"/>
    <n v="68806.539999999994"/>
    <b v="1"/>
    <n v="0"/>
  </r>
  <r>
    <d v="2026-06-30T00:00:00"/>
    <x v="0"/>
    <x v="12"/>
    <x v="1"/>
    <x v="119"/>
    <n v="1193.1600000000001"/>
    <n v="1193.1600000000001"/>
    <b v="1"/>
    <n v="0"/>
  </r>
  <r>
    <d v="2026-06-30T00:00:00"/>
    <x v="0"/>
    <x v="12"/>
    <x v="1"/>
    <x v="120"/>
    <n v="833.58"/>
    <n v="833.58"/>
    <b v="1"/>
    <n v="0"/>
  </r>
  <r>
    <d v="2026-06-30T00:00:00"/>
    <x v="0"/>
    <x v="12"/>
    <x v="1"/>
    <x v="121"/>
    <n v="13459.86"/>
    <n v="13459.86"/>
    <b v="1"/>
    <n v="0"/>
  </r>
  <r>
    <d v="2026-06-30T00:00:00"/>
    <x v="0"/>
    <x v="12"/>
    <x v="1"/>
    <x v="122"/>
    <n v="7873.85"/>
    <n v="7873.85"/>
    <b v="1"/>
    <n v="0"/>
  </r>
  <r>
    <d v="2026-06-30T00:00:00"/>
    <x v="0"/>
    <x v="12"/>
    <x v="1"/>
    <x v="123"/>
    <n v="3547.58"/>
    <n v="3547.58"/>
    <b v="1"/>
    <n v="0"/>
  </r>
  <r>
    <d v="2026-06-30T00:00:00"/>
    <x v="0"/>
    <x v="12"/>
    <x v="1"/>
    <x v="124"/>
    <n v="393.15"/>
    <n v="393.15"/>
    <b v="1"/>
    <n v="0"/>
  </r>
  <r>
    <d v="2026-06-30T00:00:00"/>
    <x v="0"/>
    <x v="13"/>
    <x v="0"/>
    <x v="125"/>
    <n v="39587.620000000003"/>
    <n v="39587.620000000003"/>
    <b v="1"/>
    <n v="0"/>
  </r>
  <r>
    <d v="2026-06-30T00:00:00"/>
    <x v="0"/>
    <x v="13"/>
    <x v="0"/>
    <x v="126"/>
    <n v="212865.63"/>
    <n v="212865.63"/>
    <b v="1"/>
    <n v="0"/>
  </r>
  <r>
    <d v="2026-06-30T00:00:00"/>
    <x v="0"/>
    <x v="13"/>
    <x v="1"/>
    <x v="127"/>
    <n v="27700.67"/>
    <n v="27700.67"/>
    <b v="1"/>
    <n v="0"/>
  </r>
  <r>
    <d v="2026-06-30T00:00:00"/>
    <x v="0"/>
    <x v="14"/>
    <x v="0"/>
    <x v="128"/>
    <n v="1435228.3"/>
    <n v="1435228.3"/>
    <b v="1"/>
    <n v="0"/>
  </r>
  <r>
    <d v="2026-06-30T00:00:00"/>
    <x v="0"/>
    <x v="14"/>
    <x v="1"/>
    <x v="1"/>
    <n v="517.34"/>
    <n v="517.34"/>
    <b v="1"/>
    <n v="0"/>
  </r>
  <r>
    <d v="2026-06-30T00:00:00"/>
    <x v="0"/>
    <x v="15"/>
    <x v="2"/>
    <x v="129"/>
    <n v="10995.33"/>
    <n v="10995.33"/>
    <b v="1"/>
    <n v="0"/>
  </r>
  <r>
    <d v="2026-06-30T00:00:00"/>
    <x v="0"/>
    <x v="15"/>
    <x v="2"/>
    <x v="130"/>
    <n v="5324.45"/>
    <n v="5324.45"/>
    <b v="1"/>
    <n v="0"/>
  </r>
  <r>
    <d v="2026-06-30T00:00:00"/>
    <x v="0"/>
    <x v="15"/>
    <x v="0"/>
    <x v="131"/>
    <n v="7125349.4299999997"/>
    <n v="7125349.4299999997"/>
    <b v="1"/>
    <n v="0"/>
  </r>
  <r>
    <d v="2026-06-30T00:00:00"/>
    <x v="0"/>
    <x v="15"/>
    <x v="0"/>
    <x v="132"/>
    <n v="2868671.76"/>
    <n v="2868671.76"/>
    <b v="1"/>
    <n v="0"/>
  </r>
  <r>
    <d v="2026-06-30T00:00:00"/>
    <x v="0"/>
    <x v="15"/>
    <x v="0"/>
    <x v="133"/>
    <n v="11748723.4"/>
    <n v="11748723.4"/>
    <b v="1"/>
    <n v="0"/>
  </r>
  <r>
    <d v="2026-06-30T00:00:00"/>
    <x v="0"/>
    <x v="15"/>
    <x v="1"/>
    <x v="1"/>
    <n v="21219.3"/>
    <n v="21219.3"/>
    <b v="1"/>
    <n v="0"/>
  </r>
  <r>
    <d v="2026-06-30T00:00:00"/>
    <x v="0"/>
    <x v="15"/>
    <x v="1"/>
    <x v="134"/>
    <n v="130171.76"/>
    <n v="130171.76"/>
    <b v="1"/>
    <n v="0"/>
  </r>
  <r>
    <d v="2026-06-30T00:00:00"/>
    <x v="0"/>
    <x v="15"/>
    <x v="1"/>
    <x v="135"/>
    <n v="342399.45"/>
    <n v="342399.45"/>
    <b v="1"/>
    <n v="0"/>
  </r>
  <r>
    <d v="2026-06-30T00:00:00"/>
    <x v="0"/>
    <x v="15"/>
    <x v="1"/>
    <x v="136"/>
    <n v="35863.629999999997"/>
    <n v="43058.77"/>
    <b v="0"/>
    <n v="7195.1399999999994"/>
  </r>
  <r>
    <d v="2026-06-30T00:00:00"/>
    <x v="0"/>
    <x v="15"/>
    <x v="1"/>
    <x v="137"/>
    <n v="847594.17"/>
    <n v="840399.03"/>
    <b v="0"/>
    <n v="-7195.140000000014"/>
  </r>
  <r>
    <d v="2026-06-30T00:00:00"/>
    <x v="0"/>
    <x v="16"/>
    <x v="0"/>
    <x v="138"/>
    <n v="137699.22"/>
    <n v="137699.22"/>
    <b v="1"/>
    <n v="0"/>
  </r>
  <r>
    <d v="2026-06-30T00:00:00"/>
    <x v="0"/>
    <x v="16"/>
    <x v="0"/>
    <x v="139"/>
    <n v="1854.06"/>
    <n v="1854.06"/>
    <b v="1"/>
    <n v="0"/>
  </r>
  <r>
    <d v="2026-06-30T00:00:00"/>
    <x v="0"/>
    <x v="16"/>
    <x v="0"/>
    <x v="140"/>
    <n v="10226.11"/>
    <n v="10226.11"/>
    <b v="1"/>
    <n v="0"/>
  </r>
  <r>
    <d v="2026-06-30T00:00:00"/>
    <x v="0"/>
    <x v="16"/>
    <x v="0"/>
    <x v="141"/>
    <n v="5046.84"/>
    <n v="5046.84"/>
    <b v="1"/>
    <n v="0"/>
  </r>
  <r>
    <d v="2026-06-30T00:00:00"/>
    <x v="0"/>
    <x v="16"/>
    <x v="0"/>
    <x v="142"/>
    <n v="328186.03000000003"/>
    <n v="328186.03000000003"/>
    <b v="1"/>
    <n v="0"/>
  </r>
  <r>
    <d v="2026-06-30T00:00:00"/>
    <x v="0"/>
    <x v="16"/>
    <x v="1"/>
    <x v="143"/>
    <n v="38803.67"/>
    <n v="38803.67"/>
    <b v="1"/>
    <n v="0"/>
  </r>
  <r>
    <d v="2026-06-30T00:00:00"/>
    <x v="1"/>
    <x v="0"/>
    <x v="0"/>
    <x v="0"/>
    <n v="4276421.91"/>
    <n v="4276421.91"/>
    <b v="1"/>
    <n v="0"/>
  </r>
  <r>
    <d v="2026-06-30T00:00:00"/>
    <x v="1"/>
    <x v="0"/>
    <x v="1"/>
    <x v="1"/>
    <n v="5479.88"/>
    <n v="5479.88"/>
    <b v="1"/>
    <n v="0"/>
  </r>
  <r>
    <d v="2026-06-30T00:00:00"/>
    <x v="1"/>
    <x v="1"/>
    <x v="0"/>
    <x v="2"/>
    <n v="950234.43"/>
    <n v="950234.43"/>
    <b v="1"/>
    <n v="0"/>
  </r>
  <r>
    <d v="2026-06-30T00:00:00"/>
    <x v="1"/>
    <x v="1"/>
    <x v="0"/>
    <x v="3"/>
    <n v="273197.93"/>
    <n v="273197.93"/>
    <b v="1"/>
    <n v="0"/>
  </r>
  <r>
    <d v="2026-06-30T00:00:00"/>
    <x v="1"/>
    <x v="1"/>
    <x v="1"/>
    <x v="1"/>
    <n v="1428.73"/>
    <n v="1428.73"/>
    <b v="1"/>
    <n v="0"/>
  </r>
  <r>
    <d v="2026-06-30T00:00:00"/>
    <x v="1"/>
    <x v="1"/>
    <x v="1"/>
    <x v="4"/>
    <n v="47516.06"/>
    <n v="47516.06"/>
    <b v="1"/>
    <n v="0"/>
  </r>
  <r>
    <d v="2026-06-30T00:00:00"/>
    <x v="1"/>
    <x v="2"/>
    <x v="2"/>
    <x v="5"/>
    <n v="862.17"/>
    <n v="862.17"/>
    <b v="1"/>
    <n v="0"/>
  </r>
  <r>
    <d v="2026-06-30T00:00:00"/>
    <x v="1"/>
    <x v="2"/>
    <x v="0"/>
    <x v="6"/>
    <n v="1400263.37"/>
    <n v="1400263.37"/>
    <b v="1"/>
    <n v="0"/>
  </r>
  <r>
    <d v="2026-06-30T00:00:00"/>
    <x v="1"/>
    <x v="2"/>
    <x v="0"/>
    <x v="7"/>
    <n v="65475.09"/>
    <n v="65475.09"/>
    <b v="1"/>
    <n v="0"/>
  </r>
  <r>
    <d v="2026-06-30T00:00:00"/>
    <x v="1"/>
    <x v="2"/>
    <x v="0"/>
    <x v="8"/>
    <n v="54573409.740000002"/>
    <n v="54573409.740000002"/>
    <b v="1"/>
    <n v="0"/>
  </r>
  <r>
    <d v="2026-06-30T00:00:00"/>
    <x v="1"/>
    <x v="2"/>
    <x v="0"/>
    <x v="9"/>
    <n v="865462.7"/>
    <n v="865462.7"/>
    <b v="1"/>
    <n v="0"/>
  </r>
  <r>
    <d v="2026-06-30T00:00:00"/>
    <x v="1"/>
    <x v="2"/>
    <x v="0"/>
    <x v="10"/>
    <n v="15996840.560000001"/>
    <n v="15996840.560000001"/>
    <b v="1"/>
    <n v="0"/>
  </r>
  <r>
    <d v="2026-06-30T00:00:00"/>
    <x v="1"/>
    <x v="2"/>
    <x v="0"/>
    <x v="11"/>
    <n v="41164075.020000003"/>
    <n v="41164075.020000003"/>
    <b v="1"/>
    <n v="0"/>
  </r>
  <r>
    <d v="2026-06-30T00:00:00"/>
    <x v="1"/>
    <x v="2"/>
    <x v="0"/>
    <x v="12"/>
    <n v="1075743.19"/>
    <n v="1075743.19"/>
    <b v="1"/>
    <n v="0"/>
  </r>
  <r>
    <d v="2026-06-30T00:00:00"/>
    <x v="1"/>
    <x v="2"/>
    <x v="0"/>
    <x v="13"/>
    <n v="1356293.06"/>
    <n v="1356293.06"/>
    <b v="1"/>
    <n v="0"/>
  </r>
  <r>
    <d v="2026-06-30T00:00:00"/>
    <x v="1"/>
    <x v="2"/>
    <x v="0"/>
    <x v="14"/>
    <n v="101692.44"/>
    <n v="101692.44"/>
    <b v="1"/>
    <n v="0"/>
  </r>
  <r>
    <d v="2026-06-30T00:00:00"/>
    <x v="1"/>
    <x v="2"/>
    <x v="0"/>
    <x v="15"/>
    <n v="8606250.8200000003"/>
    <n v="8356250.8200000003"/>
    <b v="0"/>
    <n v="-250000"/>
  </r>
  <r>
    <d v="2026-06-30T00:00:00"/>
    <x v="1"/>
    <x v="2"/>
    <x v="0"/>
    <x v="16"/>
    <n v="9520181.9399999995"/>
    <n v="9520181.9399999995"/>
    <b v="1"/>
    <n v="0"/>
  </r>
  <r>
    <d v="2026-06-30T00:00:00"/>
    <x v="1"/>
    <x v="2"/>
    <x v="0"/>
    <x v="17"/>
    <n v="48598.99"/>
    <n v="48598.99"/>
    <b v="1"/>
    <n v="0"/>
  </r>
  <r>
    <d v="2026-06-30T00:00:00"/>
    <x v="1"/>
    <x v="2"/>
    <x v="0"/>
    <x v="18"/>
    <n v="3656787.33"/>
    <n v="3656787.33"/>
    <b v="1"/>
    <n v="0"/>
  </r>
  <r>
    <d v="2026-06-30T00:00:00"/>
    <x v="1"/>
    <x v="2"/>
    <x v="0"/>
    <x v="19"/>
    <n v="28087.51"/>
    <n v="28087.51"/>
    <b v="1"/>
    <n v="0"/>
  </r>
  <r>
    <d v="2026-06-30T00:00:00"/>
    <x v="1"/>
    <x v="2"/>
    <x v="0"/>
    <x v="20"/>
    <n v="1648606.35"/>
    <n v="1648606.35"/>
    <b v="1"/>
    <n v="0"/>
  </r>
  <r>
    <d v="2026-06-30T00:00:00"/>
    <x v="1"/>
    <x v="2"/>
    <x v="0"/>
    <x v="21"/>
    <n v="146617.35999999999"/>
    <n v="146617.35999999999"/>
    <b v="1"/>
    <n v="0"/>
  </r>
  <r>
    <d v="2026-06-30T00:00:00"/>
    <x v="1"/>
    <x v="2"/>
    <x v="0"/>
    <x v="22"/>
    <n v="2133946.7400000002"/>
    <n v="2133946.7400000002"/>
    <b v="1"/>
    <n v="0"/>
  </r>
  <r>
    <d v="2026-06-30T00:00:00"/>
    <x v="1"/>
    <x v="2"/>
    <x v="1"/>
    <x v="23"/>
    <n v="84752.63"/>
    <n v="84752.63"/>
    <b v="1"/>
    <n v="0"/>
  </r>
  <r>
    <d v="2026-06-30T00:00:00"/>
    <x v="1"/>
    <x v="2"/>
    <x v="1"/>
    <x v="24"/>
    <n v="7049486.9800000004"/>
    <n v="7049486.9800000004"/>
    <b v="1"/>
    <n v="0"/>
  </r>
  <r>
    <d v="2026-06-30T00:00:00"/>
    <x v="1"/>
    <x v="2"/>
    <x v="1"/>
    <x v="25"/>
    <n v="328022.98"/>
    <n v="328022.98"/>
    <b v="1"/>
    <n v="0"/>
  </r>
  <r>
    <d v="2026-06-30T00:00:00"/>
    <x v="1"/>
    <x v="2"/>
    <x v="1"/>
    <x v="26"/>
    <n v="2899142.96"/>
    <n v="2899142.96"/>
    <b v="1"/>
    <n v="0"/>
  </r>
  <r>
    <d v="2026-06-30T00:00:00"/>
    <x v="1"/>
    <x v="2"/>
    <x v="1"/>
    <x v="27"/>
    <n v="106795.26"/>
    <n v="106795.26"/>
    <b v="1"/>
    <n v="0"/>
  </r>
  <r>
    <d v="2026-06-30T00:00:00"/>
    <x v="1"/>
    <x v="2"/>
    <x v="1"/>
    <x v="28"/>
    <n v="20674.87"/>
    <n v="20674.87"/>
    <b v="1"/>
    <n v="0"/>
  </r>
  <r>
    <d v="2026-06-30T00:00:00"/>
    <x v="1"/>
    <x v="3"/>
    <x v="2"/>
    <x v="29"/>
    <n v="11498.7"/>
    <n v="11498.7"/>
    <b v="1"/>
    <n v="0"/>
  </r>
  <r>
    <d v="2026-06-30T00:00:00"/>
    <x v="1"/>
    <x v="3"/>
    <x v="2"/>
    <x v="30"/>
    <n v="609.25"/>
    <n v="609.25"/>
    <b v="1"/>
    <n v="0"/>
  </r>
  <r>
    <d v="2026-06-30T00:00:00"/>
    <x v="1"/>
    <x v="3"/>
    <x v="2"/>
    <x v="31"/>
    <n v="11221.62"/>
    <n v="11221.62"/>
    <b v="1"/>
    <n v="0"/>
  </r>
  <r>
    <d v="2026-06-30T00:00:00"/>
    <x v="1"/>
    <x v="3"/>
    <x v="2"/>
    <x v="32"/>
    <n v="36472.53"/>
    <n v="36472.53"/>
    <b v="1"/>
    <n v="0"/>
  </r>
  <r>
    <d v="2026-06-30T00:00:00"/>
    <x v="1"/>
    <x v="3"/>
    <x v="0"/>
    <x v="33"/>
    <n v="1774231.02"/>
    <n v="1774231.02"/>
    <b v="1"/>
    <n v="0"/>
  </r>
  <r>
    <d v="2026-06-30T00:00:00"/>
    <x v="1"/>
    <x v="3"/>
    <x v="0"/>
    <x v="34"/>
    <n v="42459.87"/>
    <n v="42459.87"/>
    <b v="1"/>
    <n v="0"/>
  </r>
  <r>
    <d v="2026-06-30T00:00:00"/>
    <x v="1"/>
    <x v="3"/>
    <x v="0"/>
    <x v="35"/>
    <n v="1741.46"/>
    <n v="1741.46"/>
    <b v="1"/>
    <n v="0"/>
  </r>
  <r>
    <d v="2026-06-30T00:00:00"/>
    <x v="1"/>
    <x v="3"/>
    <x v="0"/>
    <x v="36"/>
    <n v="56771.68"/>
    <n v="56771.68"/>
    <b v="1"/>
    <n v="0"/>
  </r>
  <r>
    <d v="2026-06-30T00:00:00"/>
    <x v="1"/>
    <x v="3"/>
    <x v="1"/>
    <x v="1"/>
    <n v="3854.9"/>
    <n v="3854.9"/>
    <b v="1"/>
    <n v="0"/>
  </r>
  <r>
    <d v="2026-06-30T00:00:00"/>
    <x v="1"/>
    <x v="3"/>
    <x v="1"/>
    <x v="37"/>
    <n v="2886.31"/>
    <n v="2886.31"/>
    <b v="1"/>
    <n v="0"/>
  </r>
  <r>
    <d v="2026-06-30T00:00:00"/>
    <x v="1"/>
    <x v="3"/>
    <x v="1"/>
    <x v="38"/>
    <n v="21279.72"/>
    <n v="21279.72"/>
    <b v="1"/>
    <n v="0"/>
  </r>
  <r>
    <d v="2026-06-30T00:00:00"/>
    <x v="1"/>
    <x v="3"/>
    <x v="1"/>
    <x v="39"/>
    <n v="269607.96999999997"/>
    <n v="269607.96999999997"/>
    <b v="1"/>
    <n v="0"/>
  </r>
  <r>
    <d v="2026-06-30T00:00:00"/>
    <x v="1"/>
    <x v="3"/>
    <x v="1"/>
    <x v="40"/>
    <n v="124115.98"/>
    <n v="124115.98"/>
    <b v="1"/>
    <n v="0"/>
  </r>
  <r>
    <d v="2026-06-30T00:00:00"/>
    <x v="1"/>
    <x v="3"/>
    <x v="1"/>
    <x v="41"/>
    <n v="42536.46"/>
    <n v="42536.46"/>
    <b v="1"/>
    <n v="0"/>
  </r>
  <r>
    <d v="2026-06-30T00:00:00"/>
    <x v="1"/>
    <x v="3"/>
    <x v="1"/>
    <x v="42"/>
    <n v="84853.47"/>
    <n v="84853.47"/>
    <b v="1"/>
    <n v="0"/>
  </r>
  <r>
    <d v="2026-06-30T00:00:00"/>
    <x v="1"/>
    <x v="3"/>
    <x v="1"/>
    <x v="43"/>
    <n v="2738.34"/>
    <n v="2738.34"/>
    <b v="1"/>
    <n v="0"/>
  </r>
  <r>
    <d v="2026-06-30T00:00:00"/>
    <x v="1"/>
    <x v="3"/>
    <x v="1"/>
    <x v="44"/>
    <n v="1171.19"/>
    <n v="1171.19"/>
    <b v="1"/>
    <n v="0"/>
  </r>
  <r>
    <d v="2026-06-30T00:00:00"/>
    <x v="1"/>
    <x v="3"/>
    <x v="1"/>
    <x v="45"/>
    <n v="8517.4"/>
    <n v="8517.4"/>
    <b v="1"/>
    <n v="0"/>
  </r>
  <r>
    <d v="2026-06-30T00:00:00"/>
    <x v="1"/>
    <x v="3"/>
    <x v="1"/>
    <x v="46"/>
    <n v="3410.89"/>
    <n v="3410.89"/>
    <b v="1"/>
    <n v="0"/>
  </r>
  <r>
    <d v="2026-06-30T00:00:00"/>
    <x v="1"/>
    <x v="3"/>
    <x v="1"/>
    <x v="47"/>
    <n v="62624.23"/>
    <n v="62624.23"/>
    <b v="1"/>
    <n v="0"/>
  </r>
  <r>
    <d v="2026-06-30T00:00:00"/>
    <x v="1"/>
    <x v="3"/>
    <x v="1"/>
    <x v="48"/>
    <n v="12037.77"/>
    <n v="12037.77"/>
    <b v="1"/>
    <n v="0"/>
  </r>
  <r>
    <d v="2026-06-30T00:00:00"/>
    <x v="1"/>
    <x v="3"/>
    <x v="1"/>
    <x v="49"/>
    <n v="654451.34"/>
    <n v="654451.34"/>
    <b v="1"/>
    <n v="0"/>
  </r>
  <r>
    <d v="2026-06-30T00:00:00"/>
    <x v="1"/>
    <x v="3"/>
    <x v="1"/>
    <x v="50"/>
    <n v="10569.02"/>
    <n v="10569.02"/>
    <b v="1"/>
    <n v="0"/>
  </r>
  <r>
    <d v="2026-06-30T00:00:00"/>
    <x v="1"/>
    <x v="3"/>
    <x v="1"/>
    <x v="51"/>
    <n v="4520.66"/>
    <n v="4520.66"/>
    <b v="1"/>
    <n v="0"/>
  </r>
  <r>
    <d v="2026-06-30T00:00:00"/>
    <x v="1"/>
    <x v="3"/>
    <x v="1"/>
    <x v="52"/>
    <n v="14014.12"/>
    <n v="14014.12"/>
    <b v="1"/>
    <n v="0"/>
  </r>
  <r>
    <d v="2026-06-30T00:00:00"/>
    <x v="1"/>
    <x v="3"/>
    <x v="1"/>
    <x v="53"/>
    <n v="513.16999999999996"/>
    <n v="513.16999999999996"/>
    <b v="1"/>
    <n v="0"/>
  </r>
  <r>
    <d v="2026-06-30T00:00:00"/>
    <x v="1"/>
    <x v="4"/>
    <x v="2"/>
    <x v="54"/>
    <n v="32616.36"/>
    <n v="32616.36"/>
    <b v="1"/>
    <n v="0"/>
  </r>
  <r>
    <d v="2026-06-30T00:00:00"/>
    <x v="1"/>
    <x v="4"/>
    <x v="2"/>
    <x v="55"/>
    <n v="13620.96"/>
    <n v="13620.96"/>
    <b v="1"/>
    <n v="0"/>
  </r>
  <r>
    <d v="2026-06-30T00:00:00"/>
    <x v="1"/>
    <x v="4"/>
    <x v="0"/>
    <x v="56"/>
    <n v="252175.44"/>
    <n v="252175.44"/>
    <b v="1"/>
    <n v="0"/>
  </r>
  <r>
    <d v="2026-06-30T00:00:00"/>
    <x v="1"/>
    <x v="4"/>
    <x v="0"/>
    <x v="57"/>
    <n v="1823012.6"/>
    <n v="1823012.6"/>
    <b v="1"/>
    <n v="0"/>
  </r>
  <r>
    <d v="2026-06-30T00:00:00"/>
    <x v="1"/>
    <x v="4"/>
    <x v="0"/>
    <x v="58"/>
    <n v="2034834.02"/>
    <n v="2034834.02"/>
    <b v="1"/>
    <n v="0"/>
  </r>
  <r>
    <d v="2026-06-30T00:00:00"/>
    <x v="1"/>
    <x v="4"/>
    <x v="0"/>
    <x v="59"/>
    <n v="189116.2"/>
    <n v="189116.2"/>
    <b v="1"/>
    <n v="0"/>
  </r>
  <r>
    <d v="2026-06-30T00:00:00"/>
    <x v="1"/>
    <x v="4"/>
    <x v="0"/>
    <x v="60"/>
    <n v="1220.81"/>
    <n v="1220.81"/>
    <b v="1"/>
    <n v="0"/>
  </r>
  <r>
    <d v="2026-06-30T00:00:00"/>
    <x v="1"/>
    <x v="4"/>
    <x v="0"/>
    <x v="61"/>
    <n v="971.15"/>
    <n v="971.15"/>
    <b v="1"/>
    <n v="0"/>
  </r>
  <r>
    <d v="2026-06-30T00:00:00"/>
    <x v="1"/>
    <x v="4"/>
    <x v="0"/>
    <x v="62"/>
    <n v="160850.85999999999"/>
    <n v="160850.85999999999"/>
    <b v="1"/>
    <n v="0"/>
  </r>
  <r>
    <d v="2026-06-30T00:00:00"/>
    <x v="1"/>
    <x v="4"/>
    <x v="0"/>
    <x v="63"/>
    <n v="361633.42"/>
    <n v="361633.42"/>
    <b v="1"/>
    <n v="0"/>
  </r>
  <r>
    <d v="2026-06-30T00:00:00"/>
    <x v="1"/>
    <x v="5"/>
    <x v="0"/>
    <x v="64"/>
    <n v="161217.92000000001"/>
    <n v="161217.92000000001"/>
    <b v="1"/>
    <n v="0"/>
  </r>
  <r>
    <d v="2026-06-30T00:00:00"/>
    <x v="1"/>
    <x v="5"/>
    <x v="0"/>
    <x v="65"/>
    <n v="3502.54"/>
    <n v="3502.54"/>
    <b v="1"/>
    <n v="0"/>
  </r>
  <r>
    <d v="2026-06-30T00:00:00"/>
    <x v="1"/>
    <x v="5"/>
    <x v="0"/>
    <x v="66"/>
    <n v="2681.55"/>
    <n v="2681.55"/>
    <b v="1"/>
    <n v="0"/>
  </r>
  <r>
    <d v="2026-06-30T00:00:00"/>
    <x v="1"/>
    <x v="6"/>
    <x v="2"/>
    <x v="67"/>
    <n v="4589.82"/>
    <n v="4589.82"/>
    <b v="1"/>
    <n v="0"/>
  </r>
  <r>
    <d v="2026-06-30T00:00:00"/>
    <x v="1"/>
    <x v="6"/>
    <x v="0"/>
    <x v="68"/>
    <n v="218.24"/>
    <n v="218.24"/>
    <b v="1"/>
    <n v="0"/>
  </r>
  <r>
    <d v="2026-06-30T00:00:00"/>
    <x v="1"/>
    <x v="6"/>
    <x v="0"/>
    <x v="69"/>
    <n v="543.75"/>
    <n v="543.75"/>
    <b v="1"/>
    <n v="0"/>
  </r>
  <r>
    <d v="2026-06-30T00:00:00"/>
    <x v="1"/>
    <x v="6"/>
    <x v="0"/>
    <x v="70"/>
    <n v="850162.47"/>
    <n v="850162.47"/>
    <b v="1"/>
    <n v="0"/>
  </r>
  <r>
    <d v="2026-06-30T00:00:00"/>
    <x v="1"/>
    <x v="6"/>
    <x v="1"/>
    <x v="71"/>
    <n v="831.57"/>
    <n v="831.57"/>
    <b v="1"/>
    <n v="0"/>
  </r>
  <r>
    <d v="2026-06-30T00:00:00"/>
    <x v="1"/>
    <x v="6"/>
    <x v="1"/>
    <x v="72"/>
    <n v="831.57"/>
    <n v="831.57"/>
    <b v="1"/>
    <n v="0"/>
  </r>
  <r>
    <d v="2026-06-30T00:00:00"/>
    <x v="1"/>
    <x v="7"/>
    <x v="0"/>
    <x v="73"/>
    <n v="1275613.54"/>
    <n v="1275613.54"/>
    <b v="1"/>
    <n v="0"/>
  </r>
  <r>
    <d v="2026-06-30T00:00:00"/>
    <x v="1"/>
    <x v="7"/>
    <x v="0"/>
    <x v="74"/>
    <n v="483186.56"/>
    <n v="483186.56"/>
    <b v="1"/>
    <n v="0"/>
  </r>
  <r>
    <d v="2026-06-30T00:00:00"/>
    <x v="1"/>
    <x v="7"/>
    <x v="1"/>
    <x v="75"/>
    <n v="47600.89"/>
    <n v="47600.89"/>
    <b v="1"/>
    <n v="0"/>
  </r>
  <r>
    <d v="2026-06-30T00:00:00"/>
    <x v="1"/>
    <x v="7"/>
    <x v="1"/>
    <x v="76"/>
    <n v="3992.13"/>
    <n v="3992.13"/>
    <b v="1"/>
    <n v="0"/>
  </r>
  <r>
    <d v="2026-06-30T00:00:00"/>
    <x v="1"/>
    <x v="7"/>
    <x v="1"/>
    <x v="77"/>
    <n v="135830.07999999999"/>
    <n v="135830.07999999999"/>
    <b v="1"/>
    <n v="0"/>
  </r>
  <r>
    <d v="2026-06-30T00:00:00"/>
    <x v="1"/>
    <x v="7"/>
    <x v="1"/>
    <x v="78"/>
    <n v="439.2"/>
    <n v="439.2"/>
    <b v="1"/>
    <n v="0"/>
  </r>
  <r>
    <d v="2026-06-30T00:00:00"/>
    <x v="1"/>
    <x v="7"/>
    <x v="1"/>
    <x v="79"/>
    <n v="4443.13"/>
    <n v="4443.13"/>
    <b v="1"/>
    <n v="0"/>
  </r>
  <r>
    <d v="2026-06-30T00:00:00"/>
    <x v="1"/>
    <x v="7"/>
    <x v="1"/>
    <x v="80"/>
    <n v="5550.47"/>
    <n v="5550.47"/>
    <b v="1"/>
    <n v="0"/>
  </r>
  <r>
    <d v="2026-06-30T00:00:00"/>
    <x v="1"/>
    <x v="7"/>
    <x v="1"/>
    <x v="81"/>
    <n v="4482.25"/>
    <n v="4482.25"/>
    <b v="1"/>
    <n v="0"/>
  </r>
  <r>
    <d v="2026-06-30T00:00:00"/>
    <x v="1"/>
    <x v="7"/>
    <x v="1"/>
    <x v="82"/>
    <n v="1259.95"/>
    <n v="1259.95"/>
    <b v="1"/>
    <n v="0"/>
  </r>
  <r>
    <d v="2026-06-30T00:00:00"/>
    <x v="1"/>
    <x v="7"/>
    <x v="1"/>
    <x v="83"/>
    <n v="22476.58"/>
    <n v="22476.58"/>
    <b v="1"/>
    <n v="0"/>
  </r>
  <r>
    <d v="2026-06-30T00:00:00"/>
    <x v="1"/>
    <x v="8"/>
    <x v="0"/>
    <x v="84"/>
    <n v="3485.22"/>
    <n v="3485.22"/>
    <b v="1"/>
    <n v="0"/>
  </r>
  <r>
    <d v="2026-06-30T00:00:00"/>
    <x v="1"/>
    <x v="8"/>
    <x v="0"/>
    <x v="85"/>
    <n v="36161.160000000003"/>
    <n v="36161.160000000003"/>
    <b v="1"/>
    <n v="0"/>
  </r>
  <r>
    <d v="2026-06-30T00:00:00"/>
    <x v="1"/>
    <x v="8"/>
    <x v="0"/>
    <x v="86"/>
    <n v="3241.15"/>
    <n v="3241.15"/>
    <b v="1"/>
    <n v="0"/>
  </r>
  <r>
    <d v="2026-06-30T00:00:00"/>
    <x v="1"/>
    <x v="8"/>
    <x v="0"/>
    <x v="87"/>
    <n v="580680.37"/>
    <n v="580680.37"/>
    <b v="1"/>
    <n v="0"/>
  </r>
  <r>
    <d v="2026-06-30T00:00:00"/>
    <x v="1"/>
    <x v="8"/>
    <x v="1"/>
    <x v="88"/>
    <n v="113085.42"/>
    <n v="113085.42"/>
    <b v="1"/>
    <n v="0"/>
  </r>
  <r>
    <d v="2026-06-30T00:00:00"/>
    <x v="1"/>
    <x v="9"/>
    <x v="0"/>
    <x v="89"/>
    <n v="2588.3000000000002"/>
    <n v="2588.3000000000002"/>
    <b v="1"/>
    <n v="0"/>
  </r>
  <r>
    <d v="2026-06-30T00:00:00"/>
    <x v="1"/>
    <x v="9"/>
    <x v="0"/>
    <x v="90"/>
    <n v="17032.7"/>
    <n v="17032.7"/>
    <b v="1"/>
    <n v="0"/>
  </r>
  <r>
    <d v="2026-06-30T00:00:00"/>
    <x v="1"/>
    <x v="9"/>
    <x v="0"/>
    <x v="91"/>
    <n v="151781.85"/>
    <n v="151781.85"/>
    <b v="1"/>
    <n v="0"/>
  </r>
  <r>
    <d v="2026-06-30T00:00:00"/>
    <x v="1"/>
    <x v="9"/>
    <x v="0"/>
    <x v="92"/>
    <n v="4678.38"/>
    <n v="4678.38"/>
    <b v="1"/>
    <n v="0"/>
  </r>
  <r>
    <d v="2026-06-30T00:00:00"/>
    <x v="1"/>
    <x v="9"/>
    <x v="0"/>
    <x v="93"/>
    <n v="6225.87"/>
    <n v="6225.87"/>
    <b v="1"/>
    <n v="0"/>
  </r>
  <r>
    <d v="2026-06-30T00:00:00"/>
    <x v="1"/>
    <x v="9"/>
    <x v="1"/>
    <x v="94"/>
    <n v="15985.32"/>
    <n v="15985.32"/>
    <b v="1"/>
    <n v="0"/>
  </r>
  <r>
    <d v="2026-06-30T00:00:00"/>
    <x v="1"/>
    <x v="9"/>
    <x v="1"/>
    <x v="95"/>
    <n v="6039.39"/>
    <n v="6039.39"/>
    <b v="1"/>
    <n v="0"/>
  </r>
  <r>
    <d v="2026-06-30T00:00:00"/>
    <x v="1"/>
    <x v="9"/>
    <x v="1"/>
    <x v="96"/>
    <n v="3414.88"/>
    <n v="3414.88"/>
    <b v="1"/>
    <n v="0"/>
  </r>
  <r>
    <d v="2026-06-30T00:00:00"/>
    <x v="1"/>
    <x v="10"/>
    <x v="2"/>
    <x v="97"/>
    <n v="1588.67"/>
    <n v="1588.67"/>
    <b v="1"/>
    <n v="0"/>
  </r>
  <r>
    <d v="2026-06-30T00:00:00"/>
    <x v="1"/>
    <x v="10"/>
    <x v="2"/>
    <x v="98"/>
    <n v="191.97"/>
    <n v="191.97"/>
    <b v="1"/>
    <n v="0"/>
  </r>
  <r>
    <d v="2026-06-30T00:00:00"/>
    <x v="1"/>
    <x v="10"/>
    <x v="0"/>
    <x v="99"/>
    <n v="27380.76"/>
    <n v="27380.76"/>
    <b v="1"/>
    <n v="0"/>
  </r>
  <r>
    <d v="2026-06-30T00:00:00"/>
    <x v="1"/>
    <x v="10"/>
    <x v="0"/>
    <x v="100"/>
    <n v="2607019.2000000002"/>
    <n v="2590352.54"/>
    <b v="0"/>
    <n v="-16666.660000000149"/>
  </r>
  <r>
    <d v="2026-06-30T00:00:00"/>
    <x v="1"/>
    <x v="10"/>
    <x v="0"/>
    <x v="101"/>
    <n v="76134.09"/>
    <n v="92800.75"/>
    <b v="0"/>
    <n v="16666.660000000003"/>
  </r>
  <r>
    <d v="2026-06-30T00:00:00"/>
    <x v="1"/>
    <x v="10"/>
    <x v="1"/>
    <x v="1"/>
    <n v="1879.05"/>
    <n v="1879.05"/>
    <b v="1"/>
    <n v="0"/>
  </r>
  <r>
    <d v="2026-06-30T00:00:00"/>
    <x v="1"/>
    <x v="10"/>
    <x v="1"/>
    <x v="102"/>
    <n v="98942.15"/>
    <n v="98942.15"/>
    <b v="1"/>
    <n v="0"/>
  </r>
  <r>
    <d v="2026-06-30T00:00:00"/>
    <x v="1"/>
    <x v="10"/>
    <x v="1"/>
    <x v="103"/>
    <n v="14397.23"/>
    <n v="14397.23"/>
    <b v="1"/>
    <n v="0"/>
  </r>
  <r>
    <d v="2026-06-30T00:00:00"/>
    <x v="1"/>
    <x v="10"/>
    <x v="1"/>
    <x v="104"/>
    <n v="12725.32"/>
    <n v="12725.32"/>
    <b v="1"/>
    <n v="0"/>
  </r>
  <r>
    <d v="2026-06-30T00:00:00"/>
    <x v="1"/>
    <x v="10"/>
    <x v="1"/>
    <x v="105"/>
    <n v="28200.53"/>
    <n v="28200.53"/>
    <b v="1"/>
    <n v="0"/>
  </r>
  <r>
    <d v="2026-06-30T00:00:00"/>
    <x v="1"/>
    <x v="10"/>
    <x v="1"/>
    <x v="106"/>
    <n v="16294.62"/>
    <n v="16294.62"/>
    <b v="1"/>
    <n v="0"/>
  </r>
  <r>
    <d v="2026-06-30T00:00:00"/>
    <x v="1"/>
    <x v="10"/>
    <x v="1"/>
    <x v="107"/>
    <n v="10215.64"/>
    <n v="10215.64"/>
    <b v="1"/>
    <n v="0"/>
  </r>
  <r>
    <d v="2026-06-30T00:00:00"/>
    <x v="1"/>
    <x v="10"/>
    <x v="1"/>
    <x v="108"/>
    <n v="52429.56"/>
    <n v="52429.56"/>
    <b v="1"/>
    <n v="0"/>
  </r>
  <r>
    <d v="2026-06-30T00:00:00"/>
    <x v="1"/>
    <x v="11"/>
    <x v="0"/>
    <x v="109"/>
    <n v="243083.07"/>
    <n v="243083.07"/>
    <b v="1"/>
    <n v="0"/>
  </r>
  <r>
    <d v="2026-06-30T00:00:00"/>
    <x v="1"/>
    <x v="11"/>
    <x v="1"/>
    <x v="110"/>
    <n v="14394.32"/>
    <n v="14394.32"/>
    <b v="1"/>
    <n v="0"/>
  </r>
  <r>
    <d v="2026-06-30T00:00:00"/>
    <x v="1"/>
    <x v="12"/>
    <x v="0"/>
    <x v="111"/>
    <n v="22376.29"/>
    <n v="22376.29"/>
    <b v="1"/>
    <n v="0"/>
  </r>
  <r>
    <d v="2026-06-30T00:00:00"/>
    <x v="1"/>
    <x v="12"/>
    <x v="0"/>
    <x v="112"/>
    <n v="73499.88"/>
    <n v="73499.88"/>
    <b v="1"/>
    <n v="0"/>
  </r>
  <r>
    <d v="2026-06-30T00:00:00"/>
    <x v="1"/>
    <x v="12"/>
    <x v="0"/>
    <x v="113"/>
    <n v="17815.080000000002"/>
    <n v="17815.080000000002"/>
    <b v="1"/>
    <n v="0"/>
  </r>
  <r>
    <d v="2026-06-30T00:00:00"/>
    <x v="1"/>
    <x v="12"/>
    <x v="0"/>
    <x v="114"/>
    <n v="1011.42"/>
    <n v="1011.42"/>
    <b v="1"/>
    <n v="0"/>
  </r>
  <r>
    <d v="2026-06-30T00:00:00"/>
    <x v="1"/>
    <x v="12"/>
    <x v="0"/>
    <x v="115"/>
    <n v="2327916.16"/>
    <n v="2327916.16"/>
    <b v="1"/>
    <n v="0"/>
  </r>
  <r>
    <d v="2026-06-30T00:00:00"/>
    <x v="1"/>
    <x v="12"/>
    <x v="0"/>
    <x v="116"/>
    <n v="148879.82999999999"/>
    <n v="148879.82999999999"/>
    <b v="1"/>
    <n v="0"/>
  </r>
  <r>
    <d v="2026-06-30T00:00:00"/>
    <x v="1"/>
    <x v="12"/>
    <x v="0"/>
    <x v="117"/>
    <n v="53453.32"/>
    <n v="53453.32"/>
    <b v="1"/>
    <n v="0"/>
  </r>
  <r>
    <d v="2026-06-30T00:00:00"/>
    <x v="1"/>
    <x v="12"/>
    <x v="0"/>
    <x v="118"/>
    <n v="102811.49"/>
    <n v="102811.49"/>
    <b v="1"/>
    <n v="0"/>
  </r>
  <r>
    <d v="2026-06-30T00:00:00"/>
    <x v="1"/>
    <x v="12"/>
    <x v="1"/>
    <x v="119"/>
    <n v="1786.66"/>
    <n v="1786.66"/>
    <b v="1"/>
    <n v="0"/>
  </r>
  <r>
    <d v="2026-06-30T00:00:00"/>
    <x v="1"/>
    <x v="12"/>
    <x v="1"/>
    <x v="120"/>
    <n v="1243.48"/>
    <n v="1243.48"/>
    <b v="1"/>
    <n v="0"/>
  </r>
  <r>
    <d v="2026-06-30T00:00:00"/>
    <x v="1"/>
    <x v="12"/>
    <x v="1"/>
    <x v="121"/>
    <n v="20095.62"/>
    <n v="20095.62"/>
    <b v="1"/>
    <n v="0"/>
  </r>
  <r>
    <d v="2026-06-30T00:00:00"/>
    <x v="1"/>
    <x v="12"/>
    <x v="1"/>
    <x v="122"/>
    <n v="11755.7"/>
    <n v="11755.7"/>
    <b v="1"/>
    <n v="0"/>
  </r>
  <r>
    <d v="2026-06-30T00:00:00"/>
    <x v="1"/>
    <x v="12"/>
    <x v="1"/>
    <x v="123"/>
    <n v="5284.75"/>
    <n v="5284.75"/>
    <b v="1"/>
    <n v="0"/>
  </r>
  <r>
    <d v="2026-06-30T00:00:00"/>
    <x v="1"/>
    <x v="12"/>
    <x v="1"/>
    <x v="124"/>
    <n v="586.14"/>
    <n v="586.14"/>
    <b v="1"/>
    <n v="0"/>
  </r>
  <r>
    <d v="2026-06-30T00:00:00"/>
    <x v="1"/>
    <x v="13"/>
    <x v="0"/>
    <x v="125"/>
    <n v="53306.44"/>
    <n v="53306.44"/>
    <b v="1"/>
    <n v="0"/>
  </r>
  <r>
    <d v="2026-06-30T00:00:00"/>
    <x v="1"/>
    <x v="13"/>
    <x v="0"/>
    <x v="126"/>
    <n v="286632.76"/>
    <n v="286632.76"/>
    <b v="1"/>
    <n v="0"/>
  </r>
  <r>
    <d v="2026-06-30T00:00:00"/>
    <x v="1"/>
    <x v="13"/>
    <x v="1"/>
    <x v="127"/>
    <n v="37300.15"/>
    <n v="37300.15"/>
    <b v="1"/>
    <n v="0"/>
  </r>
  <r>
    <d v="2026-06-30T00:00:00"/>
    <x v="1"/>
    <x v="14"/>
    <x v="0"/>
    <x v="128"/>
    <n v="2278790.13"/>
    <n v="2278790.13"/>
    <b v="1"/>
    <n v="0"/>
  </r>
  <r>
    <d v="2026-06-30T00:00:00"/>
    <x v="1"/>
    <x v="14"/>
    <x v="1"/>
    <x v="1"/>
    <n v="824.66"/>
    <n v="824.66"/>
    <b v="1"/>
    <n v="0"/>
  </r>
  <r>
    <d v="2026-06-30T00:00:00"/>
    <x v="1"/>
    <x v="15"/>
    <x v="2"/>
    <x v="129"/>
    <n v="10995.33"/>
    <n v="10995.33"/>
    <b v="1"/>
    <n v="0"/>
  </r>
  <r>
    <d v="2026-06-30T00:00:00"/>
    <x v="1"/>
    <x v="15"/>
    <x v="2"/>
    <x v="130"/>
    <n v="5324.45"/>
    <n v="5324.45"/>
    <b v="1"/>
    <n v="0"/>
  </r>
  <r>
    <d v="2026-06-30T00:00:00"/>
    <x v="1"/>
    <x v="15"/>
    <x v="0"/>
    <x v="131"/>
    <n v="10997642.609999999"/>
    <n v="10997642.609999999"/>
    <b v="1"/>
    <n v="0"/>
  </r>
  <r>
    <d v="2026-06-30T00:00:00"/>
    <x v="1"/>
    <x v="15"/>
    <x v="0"/>
    <x v="132"/>
    <n v="4417374.6500000004"/>
    <n v="4417374.6500000004"/>
    <b v="1"/>
    <n v="0"/>
  </r>
  <r>
    <d v="2026-06-30T00:00:00"/>
    <x v="1"/>
    <x v="15"/>
    <x v="0"/>
    <x v="133"/>
    <n v="18040998.52"/>
    <n v="18040998.52"/>
    <b v="1"/>
    <n v="0"/>
  </r>
  <r>
    <d v="2026-06-30T00:00:00"/>
    <x v="1"/>
    <x v="15"/>
    <x v="1"/>
    <x v="1"/>
    <n v="32258.65"/>
    <n v="32258.65"/>
    <b v="1"/>
    <n v="0"/>
  </r>
  <r>
    <d v="2026-06-30T00:00:00"/>
    <x v="1"/>
    <x v="15"/>
    <x v="1"/>
    <x v="134"/>
    <n v="195573.86"/>
    <n v="195573.86"/>
    <b v="1"/>
    <n v="0"/>
  </r>
  <r>
    <d v="2026-06-30T00:00:00"/>
    <x v="1"/>
    <x v="15"/>
    <x v="1"/>
    <x v="135"/>
    <n v="514951.15"/>
    <n v="514951.15"/>
    <b v="1"/>
    <n v="0"/>
  </r>
  <r>
    <d v="2026-06-30T00:00:00"/>
    <x v="1"/>
    <x v="15"/>
    <x v="1"/>
    <x v="136"/>
    <n v="54271"/>
    <n v="62685.62"/>
    <b v="0"/>
    <n v="8414.6200000000026"/>
  </r>
  <r>
    <d v="2026-06-30T00:00:00"/>
    <x v="1"/>
    <x v="15"/>
    <x v="1"/>
    <x v="137"/>
    <n v="1282288.6299999999"/>
    <n v="1273874.01"/>
    <b v="0"/>
    <n v="-8414.6199999998789"/>
  </r>
  <r>
    <d v="2026-06-30T00:00:00"/>
    <x v="1"/>
    <x v="16"/>
    <x v="0"/>
    <x v="138"/>
    <n v="292383.37"/>
    <n v="292383.37"/>
    <b v="1"/>
    <n v="0"/>
  </r>
  <r>
    <d v="2026-06-30T00:00:00"/>
    <x v="1"/>
    <x v="16"/>
    <x v="0"/>
    <x v="139"/>
    <n v="3936.81"/>
    <n v="3936.81"/>
    <b v="1"/>
    <n v="0"/>
  </r>
  <r>
    <d v="2026-06-30T00:00:00"/>
    <x v="1"/>
    <x v="16"/>
    <x v="0"/>
    <x v="140"/>
    <n v="21713.59"/>
    <n v="21713.59"/>
    <b v="1"/>
    <n v="0"/>
  </r>
  <r>
    <d v="2026-06-30T00:00:00"/>
    <x v="1"/>
    <x v="16"/>
    <x v="0"/>
    <x v="141"/>
    <n v="10716.19"/>
    <n v="10716.19"/>
    <b v="1"/>
    <n v="0"/>
  </r>
  <r>
    <d v="2026-06-30T00:00:00"/>
    <x v="1"/>
    <x v="16"/>
    <x v="0"/>
    <x v="142"/>
    <n v="696853.18"/>
    <n v="696853.18"/>
    <b v="1"/>
    <n v="0"/>
  </r>
  <r>
    <d v="2026-06-30T00:00:00"/>
    <x v="1"/>
    <x v="16"/>
    <x v="1"/>
    <x v="143"/>
    <n v="82393.7"/>
    <n v="82393.7"/>
    <b v="1"/>
    <n v="0"/>
  </r>
  <r>
    <d v="2026-06-30T00:00:00"/>
    <x v="2"/>
    <x v="0"/>
    <x v="1"/>
    <x v="1"/>
    <n v="4831.8"/>
    <n v="4831.8"/>
    <b v="1"/>
    <n v="0"/>
  </r>
  <r>
    <d v="2026-06-30T00:00:00"/>
    <x v="2"/>
    <x v="0"/>
    <x v="0"/>
    <x v="0"/>
    <n v="3770667.05"/>
    <n v="3770667.05"/>
    <b v="1"/>
    <n v="0"/>
  </r>
  <r>
    <d v="2026-06-30T00:00:00"/>
    <x v="2"/>
    <x v="1"/>
    <x v="1"/>
    <x v="1"/>
    <n v="1194.01"/>
    <n v="1194.01"/>
    <b v="1"/>
    <n v="0"/>
  </r>
  <r>
    <d v="2026-06-30T00:00:00"/>
    <x v="2"/>
    <x v="1"/>
    <x v="1"/>
    <x v="4"/>
    <n v="39709.82"/>
    <n v="39709.82"/>
    <b v="1"/>
    <n v="0"/>
  </r>
  <r>
    <d v="2026-06-30T00:00:00"/>
    <x v="2"/>
    <x v="1"/>
    <x v="0"/>
    <x v="2"/>
    <n v="794124.07"/>
    <n v="794124.07"/>
    <b v="1"/>
    <n v="0"/>
  </r>
  <r>
    <d v="2026-06-30T00:00:00"/>
    <x v="2"/>
    <x v="1"/>
    <x v="0"/>
    <x v="3"/>
    <n v="228315.28"/>
    <n v="228315.28"/>
    <b v="1"/>
    <n v="0"/>
  </r>
  <r>
    <d v="2026-06-30T00:00:00"/>
    <x v="2"/>
    <x v="2"/>
    <x v="1"/>
    <x v="23"/>
    <n v="78365.27"/>
    <n v="78365.27"/>
    <b v="1"/>
    <n v="0"/>
  </r>
  <r>
    <d v="2026-06-30T00:00:00"/>
    <x v="2"/>
    <x v="2"/>
    <x v="0"/>
    <x v="6"/>
    <n v="1294732.83"/>
    <n v="1294732.83"/>
    <b v="1"/>
    <n v="0"/>
  </r>
  <r>
    <d v="2026-06-30T00:00:00"/>
    <x v="2"/>
    <x v="2"/>
    <x v="2"/>
    <x v="5"/>
    <n v="862.17"/>
    <n v="862.17"/>
    <b v="1"/>
    <n v="0"/>
  </r>
  <r>
    <d v="2026-06-30T00:00:00"/>
    <x v="2"/>
    <x v="2"/>
    <x v="0"/>
    <x v="7"/>
    <n v="60540.57"/>
    <n v="60540.57"/>
    <b v="1"/>
    <n v="0"/>
  </r>
  <r>
    <d v="2026-06-30T00:00:00"/>
    <x v="2"/>
    <x v="2"/>
    <x v="0"/>
    <x v="17"/>
    <n v="44936.34"/>
    <n v="44936.34"/>
    <b v="1"/>
    <n v="0"/>
  </r>
  <r>
    <d v="2026-06-30T00:00:00"/>
    <x v="2"/>
    <x v="2"/>
    <x v="0"/>
    <x v="8"/>
    <n v="50460496.700000003"/>
    <n v="50460496.700000003"/>
    <b v="1"/>
    <n v="0"/>
  </r>
  <r>
    <d v="2026-06-30T00:00:00"/>
    <x v="2"/>
    <x v="2"/>
    <x v="0"/>
    <x v="16"/>
    <n v="8802695.5199999996"/>
    <n v="8802695.5199999996"/>
    <b v="1"/>
    <n v="0"/>
  </r>
  <r>
    <d v="2026-06-30T00:00:00"/>
    <x v="2"/>
    <x v="2"/>
    <x v="1"/>
    <x v="28"/>
    <n v="19116.71"/>
    <n v="19116.71"/>
    <b v="1"/>
    <n v="0"/>
  </r>
  <r>
    <d v="2026-06-30T00:00:00"/>
    <x v="2"/>
    <x v="2"/>
    <x v="0"/>
    <x v="15"/>
    <n v="7957642.6200000001"/>
    <n v="7707642.6200000001"/>
    <b v="0"/>
    <n v="-250000"/>
  </r>
  <r>
    <d v="2026-06-30T00:00:00"/>
    <x v="2"/>
    <x v="2"/>
    <x v="0"/>
    <x v="19"/>
    <n v="25970.7"/>
    <n v="25970.7"/>
    <b v="1"/>
    <n v="0"/>
  </r>
  <r>
    <d v="2026-06-30T00:00:00"/>
    <x v="2"/>
    <x v="2"/>
    <x v="0"/>
    <x v="18"/>
    <n v="3381194.36"/>
    <n v="3381194.36"/>
    <b v="1"/>
    <n v="0"/>
  </r>
  <r>
    <d v="2026-06-30T00:00:00"/>
    <x v="2"/>
    <x v="2"/>
    <x v="0"/>
    <x v="20"/>
    <n v="1524359.49"/>
    <n v="1524359.49"/>
    <b v="1"/>
    <n v="0"/>
  </r>
  <r>
    <d v="2026-06-30T00:00:00"/>
    <x v="2"/>
    <x v="2"/>
    <x v="0"/>
    <x v="22"/>
    <n v="1973122.32"/>
    <n v="1973122.32"/>
    <b v="1"/>
    <n v="0"/>
  </r>
  <r>
    <d v="2026-06-30T00:00:00"/>
    <x v="2"/>
    <x v="2"/>
    <x v="0"/>
    <x v="21"/>
    <n v="135567.57999999999"/>
    <n v="135567.57999999999"/>
    <b v="1"/>
    <n v="0"/>
  </r>
  <r>
    <d v="2026-06-30T00:00:00"/>
    <x v="2"/>
    <x v="2"/>
    <x v="1"/>
    <x v="25"/>
    <n v="303301.59999999998"/>
    <n v="303301.59999999998"/>
    <b v="1"/>
    <n v="0"/>
  </r>
  <r>
    <d v="2026-06-30T00:00:00"/>
    <x v="2"/>
    <x v="2"/>
    <x v="0"/>
    <x v="11"/>
    <n v="38061753.549999997"/>
    <n v="38061753.549999997"/>
    <b v="1"/>
    <n v="0"/>
  </r>
  <r>
    <d v="2026-06-30T00:00:00"/>
    <x v="2"/>
    <x v="2"/>
    <x v="0"/>
    <x v="10"/>
    <n v="14791242.189999999"/>
    <n v="14791242.189999999"/>
    <b v="1"/>
    <n v="0"/>
  </r>
  <r>
    <d v="2026-06-30T00:00:00"/>
    <x v="2"/>
    <x v="2"/>
    <x v="1"/>
    <x v="24"/>
    <n v="6518203.9500000002"/>
    <n v="6518203.9500000002"/>
    <b v="1"/>
    <n v="0"/>
  </r>
  <r>
    <d v="2026-06-30T00:00:00"/>
    <x v="2"/>
    <x v="2"/>
    <x v="0"/>
    <x v="9"/>
    <n v="800237.29"/>
    <n v="800237.29"/>
    <b v="1"/>
    <n v="0"/>
  </r>
  <r>
    <d v="2026-06-30T00:00:00"/>
    <x v="2"/>
    <x v="2"/>
    <x v="1"/>
    <x v="27"/>
    <n v="98746.65"/>
    <n v="98746.65"/>
    <b v="1"/>
    <n v="0"/>
  </r>
  <r>
    <d v="2026-06-30T00:00:00"/>
    <x v="2"/>
    <x v="2"/>
    <x v="0"/>
    <x v="14"/>
    <n v="94028.42"/>
    <n v="94028.42"/>
    <b v="1"/>
    <n v="0"/>
  </r>
  <r>
    <d v="2026-06-30T00:00:00"/>
    <x v="2"/>
    <x v="2"/>
    <x v="0"/>
    <x v="13"/>
    <n v="1254076.33"/>
    <n v="1254076.33"/>
    <b v="1"/>
    <n v="0"/>
  </r>
  <r>
    <d v="2026-06-30T00:00:00"/>
    <x v="2"/>
    <x v="2"/>
    <x v="1"/>
    <x v="26"/>
    <n v="2680649.69"/>
    <n v="2680649.69"/>
    <b v="1"/>
    <n v="0"/>
  </r>
  <r>
    <d v="2026-06-30T00:00:00"/>
    <x v="2"/>
    <x v="2"/>
    <x v="0"/>
    <x v="12"/>
    <n v="994670.04"/>
    <n v="994670.04"/>
    <b v="1"/>
    <n v="0"/>
  </r>
  <r>
    <d v="2026-06-30T00:00:00"/>
    <x v="2"/>
    <x v="3"/>
    <x v="2"/>
    <x v="32"/>
    <n v="36472.53"/>
    <n v="36472.53"/>
    <b v="1"/>
    <n v="0"/>
  </r>
  <r>
    <d v="2026-06-30T00:00:00"/>
    <x v="2"/>
    <x v="3"/>
    <x v="2"/>
    <x v="31"/>
    <n v="11221.62"/>
    <n v="11221.62"/>
    <b v="1"/>
    <n v="0"/>
  </r>
  <r>
    <d v="2026-06-30T00:00:00"/>
    <x v="2"/>
    <x v="3"/>
    <x v="2"/>
    <x v="30"/>
    <n v="609.25"/>
    <n v="609.25"/>
    <b v="1"/>
    <n v="0"/>
  </r>
  <r>
    <d v="2026-06-30T00:00:00"/>
    <x v="2"/>
    <x v="3"/>
    <x v="1"/>
    <x v="38"/>
    <n v="20354.12"/>
    <n v="20354.12"/>
    <b v="1"/>
    <n v="0"/>
  </r>
  <r>
    <d v="2026-06-30T00:00:00"/>
    <x v="2"/>
    <x v="3"/>
    <x v="1"/>
    <x v="37"/>
    <n v="2757.61"/>
    <n v="2757.61"/>
    <b v="1"/>
    <n v="0"/>
  </r>
  <r>
    <d v="2026-06-30T00:00:00"/>
    <x v="2"/>
    <x v="3"/>
    <x v="1"/>
    <x v="1"/>
    <n v="3685.84"/>
    <n v="3685.84"/>
    <b v="1"/>
    <n v="0"/>
  </r>
  <r>
    <d v="2026-06-30T00:00:00"/>
    <x v="2"/>
    <x v="3"/>
    <x v="2"/>
    <x v="29"/>
    <n v="11498.7"/>
    <n v="11498.7"/>
    <b v="1"/>
    <n v="0"/>
  </r>
  <r>
    <d v="2026-06-30T00:00:00"/>
    <x v="2"/>
    <x v="3"/>
    <x v="1"/>
    <x v="51"/>
    <n v="4323.57"/>
    <n v="4323.57"/>
    <b v="1"/>
    <n v="0"/>
  </r>
  <r>
    <d v="2026-06-30T00:00:00"/>
    <x v="2"/>
    <x v="3"/>
    <x v="1"/>
    <x v="50"/>
    <n v="10100.469999999999"/>
    <n v="10100.469999999999"/>
    <b v="1"/>
    <n v="0"/>
  </r>
  <r>
    <d v="2026-06-30T00:00:00"/>
    <x v="2"/>
    <x v="3"/>
    <x v="1"/>
    <x v="49"/>
    <n v="625184.32999999996"/>
    <n v="625184.32999999996"/>
    <b v="1"/>
    <n v="0"/>
  </r>
  <r>
    <d v="2026-06-30T00:00:00"/>
    <x v="2"/>
    <x v="3"/>
    <x v="0"/>
    <x v="33"/>
    <n v="1697998.95"/>
    <n v="1697998.95"/>
    <b v="1"/>
    <n v="0"/>
  </r>
  <r>
    <d v="2026-06-30T00:00:00"/>
    <x v="2"/>
    <x v="3"/>
    <x v="1"/>
    <x v="53"/>
    <n v="490.26"/>
    <n v="490.26"/>
    <b v="1"/>
    <n v="0"/>
  </r>
  <r>
    <d v="2026-06-30T00:00:00"/>
    <x v="2"/>
    <x v="3"/>
    <x v="1"/>
    <x v="52"/>
    <n v="13387.57"/>
    <n v="13387.57"/>
    <b v="1"/>
    <n v="0"/>
  </r>
  <r>
    <d v="2026-06-30T00:00:00"/>
    <x v="2"/>
    <x v="3"/>
    <x v="1"/>
    <x v="48"/>
    <n v="11500.82"/>
    <n v="11500.82"/>
    <b v="1"/>
    <n v="0"/>
  </r>
  <r>
    <d v="2026-06-30T00:00:00"/>
    <x v="2"/>
    <x v="3"/>
    <x v="1"/>
    <x v="45"/>
    <n v="8137.48"/>
    <n v="8137.48"/>
    <b v="1"/>
    <n v="0"/>
  </r>
  <r>
    <d v="2026-06-30T00:00:00"/>
    <x v="2"/>
    <x v="3"/>
    <x v="1"/>
    <x v="44"/>
    <n v="1118.58"/>
    <n v="1118.58"/>
    <b v="1"/>
    <n v="0"/>
  </r>
  <r>
    <d v="2026-06-30T00:00:00"/>
    <x v="2"/>
    <x v="3"/>
    <x v="0"/>
    <x v="36"/>
    <n v="54370"/>
    <n v="54370"/>
    <b v="1"/>
    <n v="0"/>
  </r>
  <r>
    <d v="2026-06-30T00:00:00"/>
    <x v="2"/>
    <x v="3"/>
    <x v="1"/>
    <x v="46"/>
    <n v="3286.42"/>
    <n v="3286.42"/>
    <b v="1"/>
    <n v="0"/>
  </r>
  <r>
    <d v="2026-06-30T00:00:00"/>
    <x v="2"/>
    <x v="3"/>
    <x v="1"/>
    <x v="47"/>
    <n v="59801.3"/>
    <n v="59801.3"/>
    <b v="1"/>
    <n v="0"/>
  </r>
  <r>
    <d v="2026-06-30T00:00:00"/>
    <x v="2"/>
    <x v="3"/>
    <x v="1"/>
    <x v="43"/>
    <n v="2617.35"/>
    <n v="2617.35"/>
    <b v="1"/>
    <n v="0"/>
  </r>
  <r>
    <d v="2026-06-30T00:00:00"/>
    <x v="2"/>
    <x v="3"/>
    <x v="1"/>
    <x v="40"/>
    <n v="118602.84"/>
    <n v="118602.84"/>
    <b v="1"/>
    <n v="0"/>
  </r>
  <r>
    <d v="2026-06-30T00:00:00"/>
    <x v="2"/>
    <x v="3"/>
    <x v="0"/>
    <x v="34"/>
    <n v="40563.360000000001"/>
    <n v="40563.360000000001"/>
    <b v="1"/>
    <n v="0"/>
  </r>
  <r>
    <d v="2026-06-30T00:00:00"/>
    <x v="2"/>
    <x v="3"/>
    <x v="1"/>
    <x v="39"/>
    <n v="257865.65"/>
    <n v="257865.65"/>
    <b v="1"/>
    <n v="0"/>
  </r>
  <r>
    <d v="2026-06-30T00:00:00"/>
    <x v="2"/>
    <x v="3"/>
    <x v="1"/>
    <x v="42"/>
    <n v="81060.41"/>
    <n v="81060.41"/>
    <b v="1"/>
    <n v="0"/>
  </r>
  <r>
    <d v="2026-06-30T00:00:00"/>
    <x v="2"/>
    <x v="3"/>
    <x v="1"/>
    <x v="41"/>
    <n v="40647"/>
    <n v="40647"/>
    <b v="1"/>
    <n v="0"/>
  </r>
  <r>
    <d v="2026-06-30T00:00:00"/>
    <x v="2"/>
    <x v="3"/>
    <x v="0"/>
    <x v="35"/>
    <n v="1665.73"/>
    <n v="1665.73"/>
    <b v="1"/>
    <n v="0"/>
  </r>
  <r>
    <d v="2026-06-30T00:00:00"/>
    <x v="2"/>
    <x v="4"/>
    <x v="2"/>
    <x v="54"/>
    <n v="32616.36"/>
    <n v="32616.36"/>
    <b v="1"/>
    <n v="0"/>
  </r>
  <r>
    <d v="2026-06-30T00:00:00"/>
    <x v="2"/>
    <x v="4"/>
    <x v="2"/>
    <x v="55"/>
    <n v="13620.96"/>
    <n v="13620.96"/>
    <b v="1"/>
    <n v="0"/>
  </r>
  <r>
    <d v="2026-06-30T00:00:00"/>
    <x v="2"/>
    <x v="4"/>
    <x v="0"/>
    <x v="59"/>
    <n v="163623.51999999999"/>
    <n v="163623.51999999999"/>
    <b v="1"/>
    <n v="0"/>
  </r>
  <r>
    <d v="2026-06-30T00:00:00"/>
    <x v="2"/>
    <x v="4"/>
    <x v="0"/>
    <x v="56"/>
    <n v="218010.08"/>
    <n v="218010.08"/>
    <b v="1"/>
    <n v="0"/>
  </r>
  <r>
    <d v="2026-06-30T00:00:00"/>
    <x v="2"/>
    <x v="4"/>
    <x v="0"/>
    <x v="62"/>
    <n v="139090.48000000001"/>
    <n v="139090.48000000001"/>
    <b v="1"/>
    <n v="0"/>
  </r>
  <r>
    <d v="2026-06-30T00:00:00"/>
    <x v="2"/>
    <x v="4"/>
    <x v="0"/>
    <x v="60"/>
    <n v="1054.69"/>
    <n v="1054.69"/>
    <b v="1"/>
    <n v="0"/>
  </r>
  <r>
    <d v="2026-06-30T00:00:00"/>
    <x v="2"/>
    <x v="4"/>
    <x v="0"/>
    <x v="61"/>
    <n v="840.13"/>
    <n v="840.13"/>
    <b v="1"/>
    <n v="0"/>
  </r>
  <r>
    <d v="2026-06-30T00:00:00"/>
    <x v="2"/>
    <x v="4"/>
    <x v="0"/>
    <x v="57"/>
    <n v="1576363.47"/>
    <n v="1576363.47"/>
    <b v="1"/>
    <n v="0"/>
  </r>
  <r>
    <d v="2026-06-30T00:00:00"/>
    <x v="2"/>
    <x v="4"/>
    <x v="0"/>
    <x v="63"/>
    <n v="312534.48"/>
    <n v="312534.48"/>
    <b v="1"/>
    <n v="0"/>
  </r>
  <r>
    <d v="2026-06-30T00:00:00"/>
    <x v="2"/>
    <x v="4"/>
    <x v="0"/>
    <x v="58"/>
    <n v="1758914.88"/>
    <n v="1758914.88"/>
    <b v="1"/>
    <n v="0"/>
  </r>
  <r>
    <d v="2026-06-30T00:00:00"/>
    <x v="2"/>
    <x v="5"/>
    <x v="0"/>
    <x v="66"/>
    <n v="2726.54"/>
    <n v="2726.54"/>
    <b v="1"/>
    <n v="0"/>
  </r>
  <r>
    <d v="2026-06-30T00:00:00"/>
    <x v="2"/>
    <x v="5"/>
    <x v="0"/>
    <x v="65"/>
    <n v="3561.3"/>
    <n v="3561.3"/>
    <b v="1"/>
    <n v="0"/>
  </r>
  <r>
    <d v="2026-06-30T00:00:00"/>
    <x v="2"/>
    <x v="5"/>
    <x v="0"/>
    <x v="64"/>
    <n v="163922.89000000001"/>
    <n v="163922.89000000001"/>
    <b v="1"/>
    <n v="0"/>
  </r>
  <r>
    <d v="2026-06-30T00:00:00"/>
    <x v="2"/>
    <x v="6"/>
    <x v="1"/>
    <x v="72"/>
    <n v="970.4"/>
    <n v="970.4"/>
    <b v="1"/>
    <n v="0"/>
  </r>
  <r>
    <d v="2026-06-30T00:00:00"/>
    <x v="2"/>
    <x v="6"/>
    <x v="0"/>
    <x v="69"/>
    <n v="633.66"/>
    <n v="633.66"/>
    <b v="1"/>
    <n v="0"/>
  </r>
  <r>
    <d v="2026-06-30T00:00:00"/>
    <x v="2"/>
    <x v="6"/>
    <x v="0"/>
    <x v="70"/>
    <n v="988715.9"/>
    <n v="988715.9"/>
    <b v="1"/>
    <n v="0"/>
  </r>
  <r>
    <d v="2026-06-30T00:00:00"/>
    <x v="2"/>
    <x v="6"/>
    <x v="2"/>
    <x v="67"/>
    <n v="4589.82"/>
    <n v="4589.82"/>
    <b v="1"/>
    <n v="0"/>
  </r>
  <r>
    <d v="2026-06-30T00:00:00"/>
    <x v="2"/>
    <x v="6"/>
    <x v="0"/>
    <x v="68"/>
    <n v="255.78"/>
    <n v="255.78"/>
    <b v="1"/>
    <n v="0"/>
  </r>
  <r>
    <d v="2026-06-30T00:00:00"/>
    <x v="2"/>
    <x v="6"/>
    <x v="1"/>
    <x v="71"/>
    <n v="970.4"/>
    <n v="970.4"/>
    <b v="1"/>
    <n v="0"/>
  </r>
  <r>
    <d v="2026-06-30T00:00:00"/>
    <x v="2"/>
    <x v="7"/>
    <x v="0"/>
    <x v="74"/>
    <n v="427205.61"/>
    <n v="427205.61"/>
    <b v="1"/>
    <n v="0"/>
  </r>
  <r>
    <d v="2026-06-30T00:00:00"/>
    <x v="2"/>
    <x v="7"/>
    <x v="1"/>
    <x v="83"/>
    <n v="19869.509999999998"/>
    <n v="19869.509999999998"/>
    <b v="1"/>
    <n v="0"/>
  </r>
  <r>
    <d v="2026-06-30T00:00:00"/>
    <x v="2"/>
    <x v="7"/>
    <x v="1"/>
    <x v="82"/>
    <n v="1112.07"/>
    <n v="1112.07"/>
    <b v="1"/>
    <n v="0"/>
  </r>
  <r>
    <d v="2026-06-30T00:00:00"/>
    <x v="2"/>
    <x v="7"/>
    <x v="1"/>
    <x v="80"/>
    <n v="4899.83"/>
    <n v="4899.83"/>
    <b v="1"/>
    <n v="0"/>
  </r>
  <r>
    <d v="2026-06-30T00:00:00"/>
    <x v="2"/>
    <x v="7"/>
    <x v="1"/>
    <x v="81"/>
    <n v="3956.61"/>
    <n v="3956.61"/>
    <b v="1"/>
    <n v="0"/>
  </r>
  <r>
    <d v="2026-06-30T00:00:00"/>
    <x v="2"/>
    <x v="7"/>
    <x v="0"/>
    <x v="73"/>
    <n v="1127623.6000000001"/>
    <n v="1127623.6000000001"/>
    <b v="1"/>
    <n v="0"/>
  </r>
  <r>
    <d v="2026-06-30T00:00:00"/>
    <x v="2"/>
    <x v="7"/>
    <x v="1"/>
    <x v="76"/>
    <n v="3536.2"/>
    <n v="3536.2"/>
    <b v="1"/>
    <n v="0"/>
  </r>
  <r>
    <d v="2026-06-30T00:00:00"/>
    <x v="2"/>
    <x v="7"/>
    <x v="1"/>
    <x v="75"/>
    <n v="42090.42"/>
    <n v="42090.42"/>
    <b v="1"/>
    <n v="0"/>
  </r>
  <r>
    <d v="2026-06-30T00:00:00"/>
    <x v="2"/>
    <x v="7"/>
    <x v="1"/>
    <x v="77"/>
    <n v="120048.73"/>
    <n v="120048.73"/>
    <b v="1"/>
    <n v="0"/>
  </r>
  <r>
    <d v="2026-06-30T00:00:00"/>
    <x v="2"/>
    <x v="7"/>
    <x v="1"/>
    <x v="79"/>
    <n v="3922.3"/>
    <n v="3922.3"/>
    <b v="1"/>
    <n v="0"/>
  </r>
  <r>
    <d v="2026-06-30T00:00:00"/>
    <x v="2"/>
    <x v="7"/>
    <x v="1"/>
    <x v="78"/>
    <n v="388.25"/>
    <n v="388.25"/>
    <b v="1"/>
    <n v="0"/>
  </r>
  <r>
    <d v="2026-06-30T00:00:00"/>
    <x v="2"/>
    <x v="8"/>
    <x v="1"/>
    <x v="88"/>
    <n v="99267.74"/>
    <n v="99267.74"/>
    <b v="1"/>
    <n v="0"/>
  </r>
  <r>
    <d v="2026-06-30T00:00:00"/>
    <x v="2"/>
    <x v="8"/>
    <x v="0"/>
    <x v="87"/>
    <n v="509511.28"/>
    <n v="509511.28"/>
    <b v="1"/>
    <n v="0"/>
  </r>
  <r>
    <d v="2026-06-30T00:00:00"/>
    <x v="2"/>
    <x v="8"/>
    <x v="0"/>
    <x v="86"/>
    <n v="2835.72"/>
    <n v="2835.72"/>
    <b v="1"/>
    <n v="0"/>
  </r>
  <r>
    <d v="2026-06-30T00:00:00"/>
    <x v="2"/>
    <x v="8"/>
    <x v="0"/>
    <x v="84"/>
    <n v="3052.3"/>
    <n v="3052.3"/>
    <b v="1"/>
    <n v="0"/>
  </r>
  <r>
    <d v="2026-06-30T00:00:00"/>
    <x v="2"/>
    <x v="8"/>
    <x v="0"/>
    <x v="85"/>
    <n v="31704.03"/>
    <n v="31704.03"/>
    <b v="1"/>
    <n v="0"/>
  </r>
  <r>
    <d v="2026-06-30T00:00:00"/>
    <x v="2"/>
    <x v="9"/>
    <x v="1"/>
    <x v="94"/>
    <n v="15795.08"/>
    <n v="15795.08"/>
    <b v="1"/>
    <n v="0"/>
  </r>
  <r>
    <d v="2026-06-30T00:00:00"/>
    <x v="2"/>
    <x v="9"/>
    <x v="1"/>
    <x v="95"/>
    <n v="5967.52"/>
    <n v="5967.52"/>
    <b v="1"/>
    <n v="0"/>
  </r>
  <r>
    <d v="2026-06-30T00:00:00"/>
    <x v="2"/>
    <x v="9"/>
    <x v="0"/>
    <x v="90"/>
    <n v="16830"/>
    <n v="16830"/>
    <b v="1"/>
    <n v="0"/>
  </r>
  <r>
    <d v="2026-06-30T00:00:00"/>
    <x v="2"/>
    <x v="9"/>
    <x v="0"/>
    <x v="89"/>
    <n v="2557.5"/>
    <n v="2557.5"/>
    <b v="1"/>
    <n v="0"/>
  </r>
  <r>
    <d v="2026-06-30T00:00:00"/>
    <x v="2"/>
    <x v="9"/>
    <x v="1"/>
    <x v="96"/>
    <n v="3374.24"/>
    <n v="3374.24"/>
    <b v="1"/>
    <n v="0"/>
  </r>
  <r>
    <d v="2026-06-30T00:00:00"/>
    <x v="2"/>
    <x v="9"/>
    <x v="0"/>
    <x v="91"/>
    <n v="149975.49"/>
    <n v="149975.49"/>
    <b v="1"/>
    <n v="0"/>
  </r>
  <r>
    <d v="2026-06-30T00:00:00"/>
    <x v="2"/>
    <x v="9"/>
    <x v="0"/>
    <x v="92"/>
    <n v="4622.7"/>
    <n v="4622.7"/>
    <b v="1"/>
    <n v="0"/>
  </r>
  <r>
    <d v="2026-06-30T00:00:00"/>
    <x v="2"/>
    <x v="9"/>
    <x v="0"/>
    <x v="93"/>
    <n v="6151.77"/>
    <n v="6151.77"/>
    <b v="1"/>
    <n v="0"/>
  </r>
  <r>
    <d v="2026-06-30T00:00:00"/>
    <x v="2"/>
    <x v="10"/>
    <x v="1"/>
    <x v="107"/>
    <n v="7961.36"/>
    <n v="7961.36"/>
    <b v="1"/>
    <n v="0"/>
  </r>
  <r>
    <d v="2026-06-30T00:00:00"/>
    <x v="2"/>
    <x v="10"/>
    <x v="1"/>
    <x v="106"/>
    <n v="12713.01"/>
    <n v="12713.01"/>
    <b v="1"/>
    <n v="0"/>
  </r>
  <r>
    <d v="2026-06-30T00:00:00"/>
    <x v="2"/>
    <x v="10"/>
    <x v="1"/>
    <x v="105"/>
    <n v="21992.84"/>
    <n v="21992.84"/>
    <b v="1"/>
    <n v="0"/>
  </r>
  <r>
    <d v="2026-06-30T00:00:00"/>
    <x v="2"/>
    <x v="10"/>
    <x v="0"/>
    <x v="100"/>
    <n v="2031698.86"/>
    <n v="2015032.2"/>
    <b v="0"/>
    <n v="-16666.660000000149"/>
  </r>
  <r>
    <d v="2026-06-30T00:00:00"/>
    <x v="2"/>
    <x v="10"/>
    <x v="0"/>
    <x v="101"/>
    <n v="59189.26"/>
    <n v="75855.92"/>
    <b v="0"/>
    <n v="16666.659999999996"/>
  </r>
  <r>
    <d v="2026-06-30T00:00:00"/>
    <x v="2"/>
    <x v="10"/>
    <x v="1"/>
    <x v="108"/>
    <n v="40865.21"/>
    <n v="40865.21"/>
    <b v="1"/>
    <n v="0"/>
  </r>
  <r>
    <d v="2026-06-30T00:00:00"/>
    <x v="2"/>
    <x v="10"/>
    <x v="1"/>
    <x v="104"/>
    <n v="9916.25"/>
    <n v="9916.25"/>
    <b v="1"/>
    <n v="0"/>
  </r>
  <r>
    <d v="2026-06-30T00:00:00"/>
    <x v="2"/>
    <x v="10"/>
    <x v="1"/>
    <x v="102"/>
    <n v="77170.61"/>
    <n v="77170.61"/>
    <b v="1"/>
    <n v="0"/>
  </r>
  <r>
    <d v="2026-06-30T00:00:00"/>
    <x v="2"/>
    <x v="10"/>
    <x v="0"/>
    <x v="99"/>
    <n v="21331.58"/>
    <n v="21331.58"/>
    <b v="1"/>
    <n v="0"/>
  </r>
  <r>
    <d v="2026-06-30T00:00:00"/>
    <x v="2"/>
    <x v="10"/>
    <x v="1"/>
    <x v="103"/>
    <n v="11231.27"/>
    <n v="11231.27"/>
    <b v="1"/>
    <n v="0"/>
  </r>
  <r>
    <d v="2026-06-30T00:00:00"/>
    <x v="2"/>
    <x v="10"/>
    <x v="2"/>
    <x v="97"/>
    <n v="1588.67"/>
    <n v="1588.67"/>
    <b v="1"/>
    <n v="0"/>
  </r>
  <r>
    <d v="2026-06-30T00:00:00"/>
    <x v="2"/>
    <x v="10"/>
    <x v="2"/>
    <x v="98"/>
    <n v="191.97"/>
    <n v="191.97"/>
    <b v="1"/>
    <n v="0"/>
  </r>
  <r>
    <d v="2026-06-30T00:00:00"/>
    <x v="2"/>
    <x v="10"/>
    <x v="1"/>
    <x v="1"/>
    <n v="1465.38"/>
    <n v="1465.38"/>
    <b v="1"/>
    <n v="0"/>
  </r>
  <r>
    <d v="2026-06-30T00:00:00"/>
    <x v="2"/>
    <x v="11"/>
    <x v="1"/>
    <x v="110"/>
    <n v="13923.48"/>
    <n v="13923.48"/>
    <b v="1"/>
    <n v="0"/>
  </r>
  <r>
    <d v="2026-06-30T00:00:00"/>
    <x v="2"/>
    <x v="11"/>
    <x v="0"/>
    <x v="109"/>
    <n v="235131.74"/>
    <n v="235131.74"/>
    <b v="1"/>
    <n v="0"/>
  </r>
  <r>
    <d v="2026-06-30T00:00:00"/>
    <x v="2"/>
    <x v="12"/>
    <x v="0"/>
    <x v="117"/>
    <n v="51083.58"/>
    <n v="51083.58"/>
    <b v="1"/>
    <n v="0"/>
  </r>
  <r>
    <d v="2026-06-30T00:00:00"/>
    <x v="2"/>
    <x v="12"/>
    <x v="1"/>
    <x v="123"/>
    <n v="5058.1400000000003"/>
    <n v="5058.1400000000003"/>
    <b v="1"/>
    <n v="0"/>
  </r>
  <r>
    <d v="2026-06-30T00:00:00"/>
    <x v="2"/>
    <x v="12"/>
    <x v="1"/>
    <x v="121"/>
    <n v="19396.939999999999"/>
    <n v="19396.939999999999"/>
    <b v="1"/>
    <n v="0"/>
  </r>
  <r>
    <d v="2026-06-30T00:00:00"/>
    <x v="2"/>
    <x v="12"/>
    <x v="1"/>
    <x v="122"/>
    <n v="11346.97"/>
    <n v="11346.97"/>
    <b v="1"/>
    <n v="0"/>
  </r>
  <r>
    <d v="2026-06-30T00:00:00"/>
    <x v="2"/>
    <x v="12"/>
    <x v="0"/>
    <x v="118"/>
    <n v="99538.559999999998"/>
    <n v="99538.559999999998"/>
    <b v="1"/>
    <n v="0"/>
  </r>
  <r>
    <d v="2026-06-30T00:00:00"/>
    <x v="2"/>
    <x v="12"/>
    <x v="1"/>
    <x v="124"/>
    <n v="562.69000000000005"/>
    <n v="562.69000000000005"/>
    <b v="1"/>
    <n v="0"/>
  </r>
  <r>
    <d v="2026-06-30T00:00:00"/>
    <x v="2"/>
    <x v="12"/>
    <x v="0"/>
    <x v="115"/>
    <n v="2242531.13"/>
    <n v="2242531.13"/>
    <b v="1"/>
    <n v="0"/>
  </r>
  <r>
    <d v="2026-06-30T00:00:00"/>
    <x v="2"/>
    <x v="12"/>
    <x v="0"/>
    <x v="112"/>
    <n v="70951.89"/>
    <n v="70951.89"/>
    <b v="1"/>
    <n v="0"/>
  </r>
  <r>
    <d v="2026-06-30T00:00:00"/>
    <x v="2"/>
    <x v="12"/>
    <x v="1"/>
    <x v="119"/>
    <n v="1743.62"/>
    <n v="1743.62"/>
    <b v="1"/>
    <n v="0"/>
  </r>
  <r>
    <d v="2026-06-30T00:00:00"/>
    <x v="2"/>
    <x v="12"/>
    <x v="0"/>
    <x v="111"/>
    <n v="21989.58"/>
    <n v="21989.58"/>
    <b v="1"/>
    <n v="0"/>
  </r>
  <r>
    <d v="2026-06-30T00:00:00"/>
    <x v="2"/>
    <x v="12"/>
    <x v="1"/>
    <x v="120"/>
    <n v="1196.3599999999999"/>
    <n v="1196.3599999999999"/>
    <b v="1"/>
    <n v="0"/>
  </r>
  <r>
    <d v="2026-06-30T00:00:00"/>
    <x v="2"/>
    <x v="12"/>
    <x v="0"/>
    <x v="116"/>
    <n v="143894.47"/>
    <n v="143894.47"/>
    <b v="1"/>
    <n v="0"/>
  </r>
  <r>
    <d v="2026-06-30T00:00:00"/>
    <x v="2"/>
    <x v="12"/>
    <x v="0"/>
    <x v="114"/>
    <n v="957.45"/>
    <n v="957.45"/>
    <b v="1"/>
    <n v="0"/>
  </r>
  <r>
    <d v="2026-06-30T00:00:00"/>
    <x v="2"/>
    <x v="12"/>
    <x v="0"/>
    <x v="113"/>
    <n v="17243.75"/>
    <n v="17243.75"/>
    <b v="1"/>
    <n v="0"/>
  </r>
  <r>
    <d v="2026-06-30T00:00:00"/>
    <x v="2"/>
    <x v="13"/>
    <x v="0"/>
    <x v="126"/>
    <n v="294079.17"/>
    <n v="294079.17"/>
    <b v="1"/>
    <n v="0"/>
  </r>
  <r>
    <d v="2026-06-30T00:00:00"/>
    <x v="2"/>
    <x v="13"/>
    <x v="1"/>
    <x v="127"/>
    <n v="38269.160000000003"/>
    <n v="38269.160000000003"/>
    <b v="1"/>
    <n v="0"/>
  </r>
  <r>
    <d v="2026-06-30T00:00:00"/>
    <x v="2"/>
    <x v="13"/>
    <x v="0"/>
    <x v="125"/>
    <n v="54691.29"/>
    <n v="54691.29"/>
    <b v="1"/>
    <n v="0"/>
  </r>
  <r>
    <d v="2026-06-30T00:00:00"/>
    <x v="2"/>
    <x v="14"/>
    <x v="1"/>
    <x v="1"/>
    <n v="650.96"/>
    <n v="650.96"/>
    <b v="1"/>
    <n v="0"/>
  </r>
  <r>
    <d v="2026-06-30T00:00:00"/>
    <x v="2"/>
    <x v="14"/>
    <x v="0"/>
    <x v="128"/>
    <n v="1801983.93"/>
    <n v="1801983.93"/>
    <b v="1"/>
    <n v="0"/>
  </r>
  <r>
    <d v="2026-06-30T00:00:00"/>
    <x v="2"/>
    <x v="15"/>
    <x v="0"/>
    <x v="132"/>
    <n v="3450335.93"/>
    <n v="3450335.93"/>
    <b v="1"/>
    <n v="0"/>
  </r>
  <r>
    <d v="2026-06-30T00:00:00"/>
    <x v="2"/>
    <x v="15"/>
    <x v="1"/>
    <x v="137"/>
    <n v="1019455.99"/>
    <n v="1012268.62"/>
    <b v="0"/>
    <n v="-7187.3699999999953"/>
  </r>
  <r>
    <d v="2026-06-30T00:00:00"/>
    <x v="2"/>
    <x v="15"/>
    <x v="0"/>
    <x v="131"/>
    <n v="8570115.8000000007"/>
    <n v="8570115.8000000007"/>
    <b v="1"/>
    <n v="0"/>
  </r>
  <r>
    <d v="2026-06-30T00:00:00"/>
    <x v="2"/>
    <x v="15"/>
    <x v="1"/>
    <x v="135"/>
    <n v="411825.83"/>
    <n v="411825.83"/>
    <b v="1"/>
    <n v="0"/>
  </r>
  <r>
    <d v="2026-06-30T00:00:00"/>
    <x v="2"/>
    <x v="15"/>
    <x v="1"/>
    <x v="136"/>
    <n v="43135.49"/>
    <n v="50322.86"/>
    <b v="0"/>
    <n v="7187.3700000000026"/>
  </r>
  <r>
    <d v="2026-06-30T00:00:00"/>
    <x v="2"/>
    <x v="15"/>
    <x v="1"/>
    <x v="1"/>
    <n v="25521.82"/>
    <n v="25521.82"/>
    <b v="1"/>
    <n v="0"/>
  </r>
  <r>
    <d v="2026-06-30T00:00:00"/>
    <x v="2"/>
    <x v="15"/>
    <x v="1"/>
    <x v="134"/>
    <n v="156565.95000000001"/>
    <n v="156565.95000000001"/>
    <b v="1"/>
    <n v="0"/>
  </r>
  <r>
    <d v="2026-06-30T00:00:00"/>
    <x v="2"/>
    <x v="15"/>
    <x v="2"/>
    <x v="130"/>
    <n v="5324.45"/>
    <n v="5324.45"/>
    <b v="1"/>
    <n v="0"/>
  </r>
  <r>
    <d v="2026-06-30T00:00:00"/>
    <x v="2"/>
    <x v="15"/>
    <x v="0"/>
    <x v="133"/>
    <n v="14130944.869999999"/>
    <n v="14130944.869999999"/>
    <b v="1"/>
    <n v="0"/>
  </r>
  <r>
    <d v="2026-06-30T00:00:00"/>
    <x v="2"/>
    <x v="15"/>
    <x v="2"/>
    <x v="129"/>
    <n v="10995.33"/>
    <n v="10995.33"/>
    <b v="1"/>
    <n v="0"/>
  </r>
  <r>
    <d v="2026-06-30T00:00:00"/>
    <x v="2"/>
    <x v="16"/>
    <x v="0"/>
    <x v="141"/>
    <n v="6945.53"/>
    <n v="6945.53"/>
    <b v="1"/>
    <n v="0"/>
  </r>
  <r>
    <d v="2026-06-30T00:00:00"/>
    <x v="2"/>
    <x v="16"/>
    <x v="1"/>
    <x v="143"/>
    <n v="53402.18"/>
    <n v="53402.18"/>
    <b v="1"/>
    <n v="0"/>
  </r>
  <r>
    <d v="2026-06-30T00:00:00"/>
    <x v="2"/>
    <x v="16"/>
    <x v="0"/>
    <x v="142"/>
    <n v="451654.45"/>
    <n v="451654.45"/>
    <b v="1"/>
    <n v="0"/>
  </r>
  <r>
    <d v="2026-06-30T00:00:00"/>
    <x v="2"/>
    <x v="16"/>
    <x v="0"/>
    <x v="138"/>
    <n v="189503.68"/>
    <n v="189503.68"/>
    <b v="1"/>
    <n v="0"/>
  </r>
  <r>
    <d v="2026-06-30T00:00:00"/>
    <x v="2"/>
    <x v="16"/>
    <x v="0"/>
    <x v="139"/>
    <n v="2551.58"/>
    <n v="2551.58"/>
    <b v="1"/>
    <n v="0"/>
  </r>
  <r>
    <d v="2026-06-30T00:00:00"/>
    <x v="2"/>
    <x v="16"/>
    <x v="0"/>
    <x v="140"/>
    <n v="14073.32"/>
    <n v="14073.32"/>
    <b v="1"/>
    <n v="0"/>
  </r>
  <r>
    <d v="2026-06-30T00:00:00"/>
    <x v="3"/>
    <x v="0"/>
    <x v="0"/>
    <x v="0"/>
    <n v="3775731.63"/>
    <n v="3775731.63"/>
    <b v="1"/>
    <n v="0"/>
  </r>
  <r>
    <d v="2026-06-30T00:00:00"/>
    <x v="3"/>
    <x v="0"/>
    <x v="1"/>
    <x v="1"/>
    <n v="4838.29"/>
    <n v="4838.29"/>
    <b v="1"/>
    <n v="0"/>
  </r>
  <r>
    <d v="2026-06-30T00:00:00"/>
    <x v="3"/>
    <x v="1"/>
    <x v="0"/>
    <x v="2"/>
    <n v="795973.06"/>
    <n v="795973.06"/>
    <b v="1"/>
    <n v="0"/>
  </r>
  <r>
    <d v="2026-06-30T00:00:00"/>
    <x v="3"/>
    <x v="1"/>
    <x v="0"/>
    <x v="3"/>
    <n v="228846.88"/>
    <n v="228846.88"/>
    <b v="1"/>
    <n v="0"/>
  </r>
  <r>
    <d v="2026-06-30T00:00:00"/>
    <x v="3"/>
    <x v="1"/>
    <x v="1"/>
    <x v="1"/>
    <n v="1196.79"/>
    <n v="1196.79"/>
    <b v="1"/>
    <n v="0"/>
  </r>
  <r>
    <d v="2026-06-30T00:00:00"/>
    <x v="3"/>
    <x v="1"/>
    <x v="1"/>
    <x v="4"/>
    <n v="39802.28"/>
    <n v="39802.28"/>
    <b v="1"/>
    <n v="0"/>
  </r>
  <r>
    <d v="2026-06-30T00:00:00"/>
    <x v="3"/>
    <x v="2"/>
    <x v="2"/>
    <x v="5"/>
    <n v="862.17"/>
    <n v="862.17"/>
    <b v="1"/>
    <n v="0"/>
  </r>
  <r>
    <d v="2026-06-30T00:00:00"/>
    <x v="3"/>
    <x v="2"/>
    <x v="0"/>
    <x v="6"/>
    <n v="1267907.1499999999"/>
    <n v="1267907.1499999999"/>
    <b v="1"/>
    <n v="0"/>
  </r>
  <r>
    <d v="2026-06-30T00:00:00"/>
    <x v="3"/>
    <x v="2"/>
    <x v="0"/>
    <x v="7"/>
    <n v="59286.22"/>
    <n v="59286.22"/>
    <b v="1"/>
    <n v="0"/>
  </r>
  <r>
    <d v="2026-06-30T00:00:00"/>
    <x v="3"/>
    <x v="2"/>
    <x v="0"/>
    <x v="8"/>
    <n v="49415001.270000003"/>
    <n v="49415001.270000003"/>
    <b v="1"/>
    <n v="0"/>
  </r>
  <r>
    <d v="2026-06-30T00:00:00"/>
    <x v="3"/>
    <x v="2"/>
    <x v="0"/>
    <x v="9"/>
    <n v="783657.11"/>
    <n v="783657.11"/>
    <b v="1"/>
    <n v="0"/>
  </r>
  <r>
    <d v="2026-06-30T00:00:00"/>
    <x v="3"/>
    <x v="2"/>
    <x v="0"/>
    <x v="10"/>
    <n v="14484781.16"/>
    <n v="14484781.16"/>
    <b v="1"/>
    <n v="0"/>
  </r>
  <r>
    <d v="2026-06-30T00:00:00"/>
    <x v="3"/>
    <x v="2"/>
    <x v="0"/>
    <x v="11"/>
    <n v="37273148.770000003"/>
    <n v="37273148.770000003"/>
    <b v="1"/>
    <n v="0"/>
  </r>
  <r>
    <d v="2026-06-30T00:00:00"/>
    <x v="3"/>
    <x v="2"/>
    <x v="0"/>
    <x v="12"/>
    <n v="974061.39"/>
    <n v="974061.39"/>
    <b v="1"/>
    <n v="0"/>
  </r>
  <r>
    <d v="2026-06-30T00:00:00"/>
    <x v="3"/>
    <x v="2"/>
    <x v="0"/>
    <x v="13"/>
    <n v="1228093.02"/>
    <n v="1228093.02"/>
    <b v="1"/>
    <n v="0"/>
  </r>
  <r>
    <d v="2026-06-30T00:00:00"/>
    <x v="3"/>
    <x v="2"/>
    <x v="0"/>
    <x v="14"/>
    <n v="92080.24"/>
    <n v="92080.24"/>
    <b v="1"/>
    <n v="0"/>
  </r>
  <r>
    <d v="2026-06-30T00:00:00"/>
    <x v="3"/>
    <x v="2"/>
    <x v="0"/>
    <x v="15"/>
    <n v="7792767.5300000003"/>
    <n v="7542767.5300000003"/>
    <b v="0"/>
    <n v="-250000"/>
  </r>
  <r>
    <d v="2026-06-30T00:00:00"/>
    <x v="3"/>
    <x v="2"/>
    <x v="0"/>
    <x v="16"/>
    <n v="8620311.6999999993"/>
    <n v="8620311.6999999993"/>
    <b v="1"/>
    <n v="0"/>
  </r>
  <r>
    <d v="2026-06-30T00:00:00"/>
    <x v="3"/>
    <x v="2"/>
    <x v="0"/>
    <x v="17"/>
    <n v="44005.3"/>
    <n v="44005.3"/>
    <b v="1"/>
    <n v="0"/>
  </r>
  <r>
    <d v="2026-06-30T00:00:00"/>
    <x v="3"/>
    <x v="2"/>
    <x v="0"/>
    <x v="18"/>
    <n v="3311139.1"/>
    <n v="3311139.1"/>
    <b v="1"/>
    <n v="0"/>
  </r>
  <r>
    <d v="2026-06-30T00:00:00"/>
    <x v="3"/>
    <x v="2"/>
    <x v="0"/>
    <x v="19"/>
    <n v="25432.61"/>
    <n v="25432.61"/>
    <b v="1"/>
    <n v="0"/>
  </r>
  <r>
    <d v="2026-06-30T00:00:00"/>
    <x v="3"/>
    <x v="2"/>
    <x v="0"/>
    <x v="20"/>
    <n v="1492776.16"/>
    <n v="1492776.16"/>
    <b v="1"/>
    <n v="0"/>
  </r>
  <r>
    <d v="2026-06-30T00:00:00"/>
    <x v="3"/>
    <x v="2"/>
    <x v="0"/>
    <x v="21"/>
    <n v="132758.74"/>
    <n v="132758.74"/>
    <b v="1"/>
    <n v="0"/>
  </r>
  <r>
    <d v="2026-06-30T00:00:00"/>
    <x v="3"/>
    <x v="2"/>
    <x v="0"/>
    <x v="22"/>
    <n v="1932241.02"/>
    <n v="1932241.02"/>
    <b v="1"/>
    <n v="0"/>
  </r>
  <r>
    <d v="2026-06-30T00:00:00"/>
    <x v="3"/>
    <x v="2"/>
    <x v="1"/>
    <x v="23"/>
    <n v="76741.61"/>
    <n v="76741.61"/>
    <b v="1"/>
    <n v="0"/>
  </r>
  <r>
    <d v="2026-06-30T00:00:00"/>
    <x v="3"/>
    <x v="2"/>
    <x v="1"/>
    <x v="24"/>
    <n v="6383152.71"/>
    <n v="6383152.71"/>
    <b v="1"/>
    <n v="0"/>
  </r>
  <r>
    <d v="2026-06-30T00:00:00"/>
    <x v="3"/>
    <x v="2"/>
    <x v="1"/>
    <x v="25"/>
    <n v="297017.46999999997"/>
    <n v="297017.46999999997"/>
    <b v="1"/>
    <n v="0"/>
  </r>
  <r>
    <d v="2026-06-30T00:00:00"/>
    <x v="3"/>
    <x v="2"/>
    <x v="1"/>
    <x v="26"/>
    <n v="2625109.0699999998"/>
    <n v="2625109.0699999998"/>
    <b v="1"/>
    <n v="0"/>
  </r>
  <r>
    <d v="2026-06-30T00:00:00"/>
    <x v="3"/>
    <x v="2"/>
    <x v="1"/>
    <x v="27"/>
    <n v="96700.71"/>
    <n v="96700.71"/>
    <b v="1"/>
    <n v="0"/>
  </r>
  <r>
    <d v="2026-06-30T00:00:00"/>
    <x v="3"/>
    <x v="2"/>
    <x v="1"/>
    <x v="28"/>
    <n v="18720.63"/>
    <n v="18720.63"/>
    <b v="1"/>
    <n v="0"/>
  </r>
  <r>
    <d v="2026-06-30T00:00:00"/>
    <x v="3"/>
    <x v="3"/>
    <x v="2"/>
    <x v="29"/>
    <n v="11498.7"/>
    <n v="11498.7"/>
    <b v="1"/>
    <n v="0"/>
  </r>
  <r>
    <d v="2026-06-30T00:00:00"/>
    <x v="3"/>
    <x v="3"/>
    <x v="2"/>
    <x v="30"/>
    <n v="609.25"/>
    <n v="609.25"/>
    <b v="1"/>
    <n v="0"/>
  </r>
  <r>
    <d v="2026-06-30T00:00:00"/>
    <x v="3"/>
    <x v="3"/>
    <x v="2"/>
    <x v="31"/>
    <n v="11221.62"/>
    <n v="11221.62"/>
    <b v="1"/>
    <n v="0"/>
  </r>
  <r>
    <d v="2026-06-30T00:00:00"/>
    <x v="3"/>
    <x v="3"/>
    <x v="2"/>
    <x v="32"/>
    <n v="36472.53"/>
    <n v="36472.53"/>
    <b v="1"/>
    <n v="0"/>
  </r>
  <r>
    <d v="2026-06-30T00:00:00"/>
    <x v="3"/>
    <x v="3"/>
    <x v="0"/>
    <x v="33"/>
    <n v="1449326.55"/>
    <n v="1449326.55"/>
    <b v="1"/>
    <n v="0"/>
  </r>
  <r>
    <d v="2026-06-30T00:00:00"/>
    <x v="3"/>
    <x v="3"/>
    <x v="0"/>
    <x v="34"/>
    <n v="34832.36"/>
    <n v="34832.36"/>
    <b v="1"/>
    <n v="0"/>
  </r>
  <r>
    <d v="2026-06-30T00:00:00"/>
    <x v="3"/>
    <x v="3"/>
    <x v="0"/>
    <x v="35"/>
    <n v="1424.41"/>
    <n v="1424.41"/>
    <b v="1"/>
    <n v="0"/>
  </r>
  <r>
    <d v="2026-06-30T00:00:00"/>
    <x v="3"/>
    <x v="3"/>
    <x v="0"/>
    <x v="36"/>
    <n v="46298.41"/>
    <n v="46298.41"/>
    <b v="1"/>
    <n v="0"/>
  </r>
  <r>
    <d v="2026-06-30T00:00:00"/>
    <x v="3"/>
    <x v="3"/>
    <x v="1"/>
    <x v="1"/>
    <n v="3156"/>
    <n v="3156"/>
    <b v="1"/>
    <n v="0"/>
  </r>
  <r>
    <d v="2026-06-30T00:00:00"/>
    <x v="3"/>
    <x v="3"/>
    <x v="1"/>
    <x v="37"/>
    <n v="2367.35"/>
    <n v="2367.35"/>
    <b v="1"/>
    <n v="0"/>
  </r>
  <r>
    <d v="2026-06-30T00:00:00"/>
    <x v="3"/>
    <x v="3"/>
    <x v="1"/>
    <x v="38"/>
    <n v="17406.009999999998"/>
    <n v="17406.009999999998"/>
    <b v="1"/>
    <n v="0"/>
  </r>
  <r>
    <d v="2026-06-30T00:00:00"/>
    <x v="3"/>
    <x v="3"/>
    <x v="1"/>
    <x v="39"/>
    <n v="220560.62"/>
    <n v="220560.62"/>
    <b v="1"/>
    <n v="0"/>
  </r>
  <r>
    <d v="2026-06-30T00:00:00"/>
    <x v="3"/>
    <x v="3"/>
    <x v="1"/>
    <x v="40"/>
    <n v="101756.94"/>
    <n v="101756.94"/>
    <b v="1"/>
    <n v="0"/>
  </r>
  <r>
    <d v="2026-06-30T00:00:00"/>
    <x v="3"/>
    <x v="3"/>
    <x v="1"/>
    <x v="41"/>
    <n v="34873.72"/>
    <n v="34873.72"/>
    <b v="1"/>
    <n v="0"/>
  </r>
  <r>
    <d v="2026-06-30T00:00:00"/>
    <x v="3"/>
    <x v="3"/>
    <x v="1"/>
    <x v="42"/>
    <n v="69616.479999999996"/>
    <n v="69616.479999999996"/>
    <b v="1"/>
    <n v="0"/>
  </r>
  <r>
    <d v="2026-06-30T00:00:00"/>
    <x v="3"/>
    <x v="3"/>
    <x v="1"/>
    <x v="43"/>
    <n v="2243.6999999999998"/>
    <n v="2243.6999999999998"/>
    <b v="1"/>
    <n v="0"/>
  </r>
  <r>
    <d v="2026-06-30T00:00:00"/>
    <x v="3"/>
    <x v="3"/>
    <x v="1"/>
    <x v="44"/>
    <n v="961.41"/>
    <n v="961.41"/>
    <b v="1"/>
    <n v="0"/>
  </r>
  <r>
    <d v="2026-06-30T00:00:00"/>
    <x v="3"/>
    <x v="3"/>
    <x v="1"/>
    <x v="45"/>
    <n v="6986.27"/>
    <n v="6986.27"/>
    <b v="1"/>
    <n v="0"/>
  </r>
  <r>
    <d v="2026-06-30T00:00:00"/>
    <x v="3"/>
    <x v="3"/>
    <x v="1"/>
    <x v="46"/>
    <n v="2741.02"/>
    <n v="2741.02"/>
    <b v="1"/>
    <n v="0"/>
  </r>
  <r>
    <d v="2026-06-30T00:00:00"/>
    <x v="3"/>
    <x v="3"/>
    <x v="1"/>
    <x v="47"/>
    <n v="51427.12"/>
    <n v="51427.12"/>
    <b v="1"/>
    <n v="0"/>
  </r>
  <r>
    <d v="2026-06-30T00:00:00"/>
    <x v="3"/>
    <x v="3"/>
    <x v="1"/>
    <x v="48"/>
    <n v="9873.7900000000009"/>
    <n v="9873.7900000000009"/>
    <b v="1"/>
    <n v="0"/>
  </r>
  <r>
    <d v="2026-06-30T00:00:00"/>
    <x v="3"/>
    <x v="3"/>
    <x v="1"/>
    <x v="49"/>
    <n v="536957.51"/>
    <n v="536957.51"/>
    <b v="1"/>
    <n v="0"/>
  </r>
  <r>
    <d v="2026-06-30T00:00:00"/>
    <x v="3"/>
    <x v="3"/>
    <x v="1"/>
    <x v="50"/>
    <n v="8663.17"/>
    <n v="8663.17"/>
    <b v="1"/>
    <n v="0"/>
  </r>
  <r>
    <d v="2026-06-30T00:00:00"/>
    <x v="3"/>
    <x v="3"/>
    <x v="1"/>
    <x v="51"/>
    <n v="3698.66"/>
    <n v="3698.66"/>
    <b v="1"/>
    <n v="0"/>
  </r>
  <r>
    <d v="2026-06-30T00:00:00"/>
    <x v="3"/>
    <x v="3"/>
    <x v="1"/>
    <x v="52"/>
    <n v="11497.81"/>
    <n v="11497.81"/>
    <b v="1"/>
    <n v="0"/>
  </r>
  <r>
    <d v="2026-06-30T00:00:00"/>
    <x v="3"/>
    <x v="3"/>
    <x v="1"/>
    <x v="53"/>
    <n v="420.97"/>
    <n v="420.97"/>
    <b v="1"/>
    <n v="0"/>
  </r>
  <r>
    <d v="2026-06-30T00:00:00"/>
    <x v="3"/>
    <x v="4"/>
    <x v="2"/>
    <x v="54"/>
    <n v="32616.36"/>
    <n v="32616.36"/>
    <b v="1"/>
    <n v="0"/>
  </r>
  <r>
    <d v="2026-06-30T00:00:00"/>
    <x v="3"/>
    <x v="4"/>
    <x v="2"/>
    <x v="55"/>
    <n v="13620.96"/>
    <n v="13620.96"/>
    <b v="1"/>
    <n v="0"/>
  </r>
  <r>
    <d v="2026-06-30T00:00:00"/>
    <x v="3"/>
    <x v="4"/>
    <x v="0"/>
    <x v="56"/>
    <n v="230207.45"/>
    <n v="230207.45"/>
    <b v="1"/>
    <n v="0"/>
  </r>
  <r>
    <d v="2026-06-30T00:00:00"/>
    <x v="3"/>
    <x v="4"/>
    <x v="0"/>
    <x v="57"/>
    <n v="1665381.86"/>
    <n v="1665381.86"/>
    <b v="1"/>
    <n v="0"/>
  </r>
  <r>
    <d v="2026-06-30T00:00:00"/>
    <x v="3"/>
    <x v="4"/>
    <x v="0"/>
    <x v="58"/>
    <n v="1856750.76"/>
    <n v="1856750.76"/>
    <b v="1"/>
    <n v="0"/>
  </r>
  <r>
    <d v="2026-06-30T00:00:00"/>
    <x v="3"/>
    <x v="4"/>
    <x v="0"/>
    <x v="59"/>
    <n v="173093.53"/>
    <n v="173093.53"/>
    <b v="1"/>
    <n v="0"/>
  </r>
  <r>
    <d v="2026-06-30T00:00:00"/>
    <x v="3"/>
    <x v="4"/>
    <x v="0"/>
    <x v="60"/>
    <n v="1111.96"/>
    <n v="1111.96"/>
    <b v="1"/>
    <n v="0"/>
  </r>
  <r>
    <d v="2026-06-30T00:00:00"/>
    <x v="3"/>
    <x v="4"/>
    <x v="0"/>
    <x v="61"/>
    <n v="888.51"/>
    <n v="888.51"/>
    <b v="1"/>
    <n v="0"/>
  </r>
  <r>
    <d v="2026-06-30T00:00:00"/>
    <x v="3"/>
    <x v="4"/>
    <x v="0"/>
    <x v="62"/>
    <n v="146950.75"/>
    <n v="146950.75"/>
    <b v="1"/>
    <n v="0"/>
  </r>
  <r>
    <d v="2026-06-30T00:00:00"/>
    <x v="3"/>
    <x v="4"/>
    <x v="0"/>
    <x v="63"/>
    <n v="329766.68"/>
    <n v="329766.68"/>
    <b v="1"/>
    <n v="0"/>
  </r>
  <r>
    <d v="2026-06-30T00:00:00"/>
    <x v="3"/>
    <x v="5"/>
    <x v="0"/>
    <x v="64"/>
    <n v="163198.99"/>
    <n v="163198.99"/>
    <b v="1"/>
    <n v="0"/>
  </r>
  <r>
    <d v="2026-06-30T00:00:00"/>
    <x v="3"/>
    <x v="5"/>
    <x v="0"/>
    <x v="65"/>
    <n v="3545.58"/>
    <n v="3545.58"/>
    <b v="1"/>
    <n v="0"/>
  </r>
  <r>
    <d v="2026-06-30T00:00:00"/>
    <x v="3"/>
    <x v="5"/>
    <x v="0"/>
    <x v="66"/>
    <n v="2714.5"/>
    <n v="2714.5"/>
    <b v="1"/>
    <n v="0"/>
  </r>
  <r>
    <d v="2026-06-30T00:00:00"/>
    <x v="3"/>
    <x v="6"/>
    <x v="2"/>
    <x v="67"/>
    <n v="4589.82"/>
    <n v="4589.82"/>
    <b v="1"/>
    <n v="0"/>
  </r>
  <r>
    <d v="2026-06-30T00:00:00"/>
    <x v="3"/>
    <x v="6"/>
    <x v="0"/>
    <x v="68"/>
    <n v="232.97"/>
    <n v="232.97"/>
    <b v="1"/>
    <n v="0"/>
  </r>
  <r>
    <d v="2026-06-30T00:00:00"/>
    <x v="3"/>
    <x v="6"/>
    <x v="0"/>
    <x v="69"/>
    <n v="578.58000000000004"/>
    <n v="578.58000000000004"/>
    <b v="1"/>
    <n v="0"/>
  </r>
  <r>
    <d v="2026-06-30T00:00:00"/>
    <x v="3"/>
    <x v="6"/>
    <x v="0"/>
    <x v="70"/>
    <n v="903585.03"/>
    <n v="903585.03"/>
    <b v="1"/>
    <n v="0"/>
  </r>
  <r>
    <d v="2026-06-30T00:00:00"/>
    <x v="3"/>
    <x v="6"/>
    <x v="1"/>
    <x v="71"/>
    <n v="885.52"/>
    <n v="885.52"/>
    <b v="1"/>
    <n v="0"/>
  </r>
  <r>
    <d v="2026-06-30T00:00:00"/>
    <x v="3"/>
    <x v="6"/>
    <x v="1"/>
    <x v="72"/>
    <n v="885.52"/>
    <n v="885.52"/>
    <b v="1"/>
    <n v="0"/>
  </r>
  <r>
    <d v="2026-06-30T00:00:00"/>
    <x v="3"/>
    <x v="7"/>
    <x v="0"/>
    <x v="73"/>
    <n v="1198973.52"/>
    <n v="1198973.52"/>
    <b v="1"/>
    <n v="0"/>
  </r>
  <r>
    <d v="2026-06-30T00:00:00"/>
    <x v="3"/>
    <x v="7"/>
    <x v="0"/>
    <x v="74"/>
    <n v="454424.65"/>
    <n v="454424.65"/>
    <b v="1"/>
    <n v="0"/>
  </r>
  <r>
    <d v="2026-06-30T00:00:00"/>
    <x v="3"/>
    <x v="7"/>
    <x v="1"/>
    <x v="75"/>
    <n v="44783.23"/>
    <n v="44783.23"/>
    <b v="1"/>
    <n v="0"/>
  </r>
  <r>
    <d v="2026-06-30T00:00:00"/>
    <x v="3"/>
    <x v="7"/>
    <x v="1"/>
    <x v="76"/>
    <n v="3777.83"/>
    <n v="3777.83"/>
    <b v="1"/>
    <n v="0"/>
  </r>
  <r>
    <d v="2026-06-30T00:00:00"/>
    <x v="3"/>
    <x v="7"/>
    <x v="1"/>
    <x v="77"/>
    <n v="127587.64"/>
    <n v="127587.64"/>
    <b v="1"/>
    <n v="0"/>
  </r>
  <r>
    <d v="2026-06-30T00:00:00"/>
    <x v="3"/>
    <x v="7"/>
    <x v="1"/>
    <x v="78"/>
    <n v="412.83"/>
    <n v="412.83"/>
    <b v="1"/>
    <n v="0"/>
  </r>
  <r>
    <d v="2026-06-30T00:00:00"/>
    <x v="3"/>
    <x v="7"/>
    <x v="1"/>
    <x v="79"/>
    <n v="4157.18"/>
    <n v="4157.18"/>
    <b v="1"/>
    <n v="0"/>
  </r>
  <r>
    <d v="2026-06-30T00:00:00"/>
    <x v="3"/>
    <x v="7"/>
    <x v="1"/>
    <x v="80"/>
    <n v="5193.25"/>
    <n v="5193.25"/>
    <b v="1"/>
    <n v="0"/>
  </r>
  <r>
    <d v="2026-06-30T00:00:00"/>
    <x v="3"/>
    <x v="7"/>
    <x v="1"/>
    <x v="81"/>
    <n v="4193"/>
    <n v="4193"/>
    <b v="1"/>
    <n v="0"/>
  </r>
  <r>
    <d v="2026-06-30T00:00:00"/>
    <x v="3"/>
    <x v="7"/>
    <x v="1"/>
    <x v="82"/>
    <n v="1178.21"/>
    <n v="1178.21"/>
    <b v="1"/>
    <n v="0"/>
  </r>
  <r>
    <d v="2026-06-30T00:00:00"/>
    <x v="3"/>
    <x v="7"/>
    <x v="1"/>
    <x v="83"/>
    <n v="21128.1"/>
    <n v="21128.1"/>
    <b v="1"/>
    <n v="0"/>
  </r>
  <r>
    <d v="2026-06-30T00:00:00"/>
    <x v="3"/>
    <x v="8"/>
    <x v="0"/>
    <x v="84"/>
    <n v="3137.66"/>
    <n v="3137.66"/>
    <b v="1"/>
    <n v="0"/>
  </r>
  <r>
    <d v="2026-06-30T00:00:00"/>
    <x v="3"/>
    <x v="8"/>
    <x v="0"/>
    <x v="85"/>
    <n v="32582.799999999999"/>
    <n v="32582.799999999999"/>
    <b v="1"/>
    <n v="0"/>
  </r>
  <r>
    <d v="2026-06-30T00:00:00"/>
    <x v="3"/>
    <x v="8"/>
    <x v="0"/>
    <x v="86"/>
    <n v="2915.65"/>
    <n v="2915.65"/>
    <b v="1"/>
    <n v="0"/>
  </r>
  <r>
    <d v="2026-06-30T00:00:00"/>
    <x v="3"/>
    <x v="8"/>
    <x v="0"/>
    <x v="87"/>
    <n v="523543"/>
    <n v="523543"/>
    <b v="1"/>
    <n v="0"/>
  </r>
  <r>
    <d v="2026-06-30T00:00:00"/>
    <x v="3"/>
    <x v="8"/>
    <x v="1"/>
    <x v="88"/>
    <n v="101992.04"/>
    <n v="101992.04"/>
    <b v="1"/>
    <n v="0"/>
  </r>
  <r>
    <d v="2026-06-30T00:00:00"/>
    <x v="3"/>
    <x v="9"/>
    <x v="0"/>
    <x v="89"/>
    <n v="2691.2"/>
    <n v="2691.2"/>
    <b v="1"/>
    <n v="0"/>
  </r>
  <r>
    <d v="2026-06-30T00:00:00"/>
    <x v="3"/>
    <x v="9"/>
    <x v="0"/>
    <x v="90"/>
    <n v="17709.830000000002"/>
    <n v="17709.830000000002"/>
    <b v="1"/>
    <n v="0"/>
  </r>
  <r>
    <d v="2026-06-30T00:00:00"/>
    <x v="3"/>
    <x v="9"/>
    <x v="0"/>
    <x v="91"/>
    <n v="157815.87"/>
    <n v="157815.87"/>
    <b v="1"/>
    <n v="0"/>
  </r>
  <r>
    <d v="2026-06-30T00:00:00"/>
    <x v="3"/>
    <x v="9"/>
    <x v="0"/>
    <x v="92"/>
    <n v="4864.37"/>
    <n v="4864.37"/>
    <b v="1"/>
    <n v="0"/>
  </r>
  <r>
    <d v="2026-06-30T00:00:00"/>
    <x v="3"/>
    <x v="9"/>
    <x v="0"/>
    <x v="93"/>
    <n v="6473.37"/>
    <n v="6473.37"/>
    <b v="1"/>
    <n v="0"/>
  </r>
  <r>
    <d v="2026-06-30T00:00:00"/>
    <x v="3"/>
    <x v="9"/>
    <x v="1"/>
    <x v="94"/>
    <n v="16620.810000000001"/>
    <n v="16620.810000000001"/>
    <b v="1"/>
    <n v="0"/>
  </r>
  <r>
    <d v="2026-06-30T00:00:00"/>
    <x v="3"/>
    <x v="9"/>
    <x v="1"/>
    <x v="95"/>
    <n v="6279.49"/>
    <n v="6279.49"/>
    <b v="1"/>
    <n v="0"/>
  </r>
  <r>
    <d v="2026-06-30T00:00:00"/>
    <x v="3"/>
    <x v="9"/>
    <x v="1"/>
    <x v="96"/>
    <n v="3550.64"/>
    <n v="3550.64"/>
    <b v="1"/>
    <n v="0"/>
  </r>
  <r>
    <d v="2026-06-30T00:00:00"/>
    <x v="3"/>
    <x v="10"/>
    <x v="2"/>
    <x v="97"/>
    <n v="1588.67"/>
    <n v="1588.67"/>
    <b v="1"/>
    <n v="0"/>
  </r>
  <r>
    <d v="2026-06-30T00:00:00"/>
    <x v="3"/>
    <x v="10"/>
    <x v="2"/>
    <x v="98"/>
    <n v="191.97"/>
    <n v="191.97"/>
    <b v="1"/>
    <n v="0"/>
  </r>
  <r>
    <d v="2026-06-30T00:00:00"/>
    <x v="3"/>
    <x v="10"/>
    <x v="0"/>
    <x v="99"/>
    <n v="24858.93"/>
    <n v="24858.93"/>
    <b v="1"/>
    <n v="0"/>
  </r>
  <r>
    <d v="2026-06-30T00:00:00"/>
    <x v="3"/>
    <x v="10"/>
    <x v="0"/>
    <x v="100"/>
    <n v="2363754.7599999998"/>
    <n v="2347088.1"/>
    <b v="0"/>
    <n v="-16666.659999999683"/>
  </r>
  <r>
    <d v="2026-06-30T00:00:00"/>
    <x v="3"/>
    <x v="10"/>
    <x v="0"/>
    <x v="101"/>
    <n v="69732.87"/>
    <n v="86399.53"/>
    <b v="0"/>
    <n v="16666.660000000003"/>
  </r>
  <r>
    <d v="2026-06-30T00:00:00"/>
    <x v="3"/>
    <x v="10"/>
    <x v="1"/>
    <x v="1"/>
    <n v="1698.8"/>
    <n v="1698.8"/>
    <b v="1"/>
    <n v="0"/>
  </r>
  <r>
    <d v="2026-06-30T00:00:00"/>
    <x v="3"/>
    <x v="10"/>
    <x v="1"/>
    <x v="102"/>
    <n v="89400.35"/>
    <n v="89400.35"/>
    <b v="1"/>
    <n v="0"/>
  </r>
  <r>
    <d v="2026-06-30T00:00:00"/>
    <x v="3"/>
    <x v="10"/>
    <x v="1"/>
    <x v="103"/>
    <n v="12998.73"/>
    <n v="12998.73"/>
    <b v="1"/>
    <n v="0"/>
  </r>
  <r>
    <d v="2026-06-30T00:00:00"/>
    <x v="3"/>
    <x v="10"/>
    <x v="1"/>
    <x v="104"/>
    <n v="11541.94"/>
    <n v="11541.94"/>
    <b v="1"/>
    <n v="0"/>
  </r>
  <r>
    <d v="2026-06-30T00:00:00"/>
    <x v="3"/>
    <x v="10"/>
    <x v="1"/>
    <x v="105"/>
    <n v="25492.42"/>
    <n v="25492.42"/>
    <b v="1"/>
    <n v="0"/>
  </r>
  <r>
    <d v="2026-06-30T00:00:00"/>
    <x v="3"/>
    <x v="10"/>
    <x v="1"/>
    <x v="106"/>
    <n v="14704.04"/>
    <n v="14704.04"/>
    <b v="1"/>
    <n v="0"/>
  </r>
  <r>
    <d v="2026-06-30T00:00:00"/>
    <x v="3"/>
    <x v="10"/>
    <x v="1"/>
    <x v="107"/>
    <n v="9261.83"/>
    <n v="9261.83"/>
    <b v="1"/>
    <n v="0"/>
  </r>
  <r>
    <d v="2026-06-30T00:00:00"/>
    <x v="3"/>
    <x v="10"/>
    <x v="1"/>
    <x v="108"/>
    <n v="47508.54"/>
    <n v="47508.54"/>
    <b v="1"/>
    <n v="0"/>
  </r>
  <r>
    <d v="2026-06-30T00:00:00"/>
    <x v="3"/>
    <x v="11"/>
    <x v="0"/>
    <x v="109"/>
    <n v="228394.63"/>
    <n v="228394.63"/>
    <b v="1"/>
    <n v="0"/>
  </r>
  <r>
    <d v="2026-06-30T00:00:00"/>
    <x v="3"/>
    <x v="11"/>
    <x v="1"/>
    <x v="110"/>
    <n v="13524.53"/>
    <n v="13524.53"/>
    <b v="1"/>
    <n v="0"/>
  </r>
  <r>
    <d v="2026-06-30T00:00:00"/>
    <x v="3"/>
    <x v="12"/>
    <x v="0"/>
    <x v="111"/>
    <n v="21853.86"/>
    <n v="21853.86"/>
    <b v="1"/>
    <n v="0"/>
  </r>
  <r>
    <d v="2026-06-30T00:00:00"/>
    <x v="3"/>
    <x v="12"/>
    <x v="0"/>
    <x v="112"/>
    <n v="70562.720000000001"/>
    <n v="70562.720000000001"/>
    <b v="1"/>
    <n v="0"/>
  </r>
  <r>
    <d v="2026-06-30T00:00:00"/>
    <x v="3"/>
    <x v="12"/>
    <x v="0"/>
    <x v="113"/>
    <n v="17147.37"/>
    <n v="17147.37"/>
    <b v="1"/>
    <n v="0"/>
  </r>
  <r>
    <d v="2026-06-30T00:00:00"/>
    <x v="3"/>
    <x v="12"/>
    <x v="0"/>
    <x v="114"/>
    <n v="952.94"/>
    <n v="952.94"/>
    <b v="1"/>
    <n v="0"/>
  </r>
  <r>
    <d v="2026-06-30T00:00:00"/>
    <x v="3"/>
    <x v="12"/>
    <x v="0"/>
    <x v="115"/>
    <n v="2230413"/>
    <n v="2230413"/>
    <b v="1"/>
    <n v="0"/>
  </r>
  <r>
    <d v="2026-06-30T00:00:00"/>
    <x v="3"/>
    <x v="12"/>
    <x v="0"/>
    <x v="116"/>
    <n v="143098.39000000001"/>
    <n v="143098.39000000001"/>
    <b v="1"/>
    <n v="0"/>
  </r>
  <r>
    <d v="2026-06-30T00:00:00"/>
    <x v="3"/>
    <x v="12"/>
    <x v="0"/>
    <x v="117"/>
    <n v="50823.47"/>
    <n v="50823.47"/>
    <b v="1"/>
    <n v="0"/>
  </r>
  <r>
    <d v="2026-06-30T00:00:00"/>
    <x v="3"/>
    <x v="12"/>
    <x v="0"/>
    <x v="118"/>
    <n v="98981.29"/>
    <n v="98981.29"/>
    <b v="1"/>
    <n v="0"/>
  </r>
  <r>
    <d v="2026-06-30T00:00:00"/>
    <x v="3"/>
    <x v="12"/>
    <x v="1"/>
    <x v="119"/>
    <n v="1733.32"/>
    <n v="1733.32"/>
    <b v="1"/>
    <n v="0"/>
  </r>
  <r>
    <d v="2026-06-30T00:00:00"/>
    <x v="3"/>
    <x v="12"/>
    <x v="1"/>
    <x v="120"/>
    <n v="1189.96"/>
    <n v="1189.96"/>
    <b v="1"/>
    <n v="0"/>
  </r>
  <r>
    <d v="2026-06-30T00:00:00"/>
    <x v="3"/>
    <x v="12"/>
    <x v="1"/>
    <x v="121"/>
    <n v="19290.63"/>
    <n v="19290.63"/>
    <b v="1"/>
    <n v="0"/>
  </r>
  <r>
    <d v="2026-06-30T00:00:00"/>
    <x v="3"/>
    <x v="12"/>
    <x v="1"/>
    <x v="122"/>
    <n v="11284.78"/>
    <n v="11284.78"/>
    <b v="1"/>
    <n v="0"/>
  </r>
  <r>
    <d v="2026-06-30T00:00:00"/>
    <x v="3"/>
    <x v="12"/>
    <x v="1"/>
    <x v="123"/>
    <n v="5032.08"/>
    <n v="5032.08"/>
    <b v="1"/>
    <n v="0"/>
  </r>
  <r>
    <d v="2026-06-30T00:00:00"/>
    <x v="3"/>
    <x v="12"/>
    <x v="1"/>
    <x v="124"/>
    <n v="559.73"/>
    <n v="559.73"/>
    <b v="1"/>
    <n v="0"/>
  </r>
  <r>
    <d v="2026-06-30T00:00:00"/>
    <x v="3"/>
    <x v="13"/>
    <x v="0"/>
    <x v="125"/>
    <n v="57520.47"/>
    <n v="57520.47"/>
    <b v="1"/>
    <n v="0"/>
  </r>
  <r>
    <d v="2026-06-30T00:00:00"/>
    <x v="3"/>
    <x v="13"/>
    <x v="0"/>
    <x v="126"/>
    <n v="309291.90000000002"/>
    <n v="309291.90000000002"/>
    <b v="1"/>
    <n v="0"/>
  </r>
  <r>
    <d v="2026-06-30T00:00:00"/>
    <x v="3"/>
    <x v="13"/>
    <x v="1"/>
    <x v="127"/>
    <n v="40248.83"/>
    <n v="40248.83"/>
    <b v="1"/>
    <n v="0"/>
  </r>
  <r>
    <d v="2026-06-30T00:00:00"/>
    <x v="3"/>
    <x v="14"/>
    <x v="0"/>
    <x v="128"/>
    <n v="1453658.8"/>
    <n v="1453658.8"/>
    <b v="1"/>
    <n v="0"/>
  </r>
  <r>
    <d v="2026-06-30T00:00:00"/>
    <x v="3"/>
    <x v="14"/>
    <x v="1"/>
    <x v="1"/>
    <n v="524.05999999999995"/>
    <n v="524.05999999999995"/>
    <b v="1"/>
    <n v="0"/>
  </r>
  <r>
    <d v="2026-06-30T00:00:00"/>
    <x v="3"/>
    <x v="15"/>
    <x v="2"/>
    <x v="129"/>
    <n v="10995.33"/>
    <n v="10995.33"/>
    <b v="1"/>
    <n v="0"/>
  </r>
  <r>
    <d v="2026-06-30T00:00:00"/>
    <x v="3"/>
    <x v="15"/>
    <x v="2"/>
    <x v="130"/>
    <n v="5324.45"/>
    <n v="5324.45"/>
    <b v="1"/>
    <n v="0"/>
  </r>
  <r>
    <d v="2026-06-30T00:00:00"/>
    <x v="3"/>
    <x v="15"/>
    <x v="0"/>
    <x v="131"/>
    <n v="8921261.9700000007"/>
    <n v="8921261.9700000007"/>
    <b v="1"/>
    <n v="0"/>
  </r>
  <r>
    <d v="2026-06-30T00:00:00"/>
    <x v="3"/>
    <x v="15"/>
    <x v="0"/>
    <x v="132"/>
    <n v="3588159.99"/>
    <n v="3588159.99"/>
    <b v="1"/>
    <n v="0"/>
  </r>
  <r>
    <d v="2026-06-30T00:00:00"/>
    <x v="3"/>
    <x v="15"/>
    <x v="0"/>
    <x v="133"/>
    <n v="14677994.890000001"/>
    <n v="14677994.890000001"/>
    <b v="1"/>
    <n v="0"/>
  </r>
  <r>
    <d v="2026-06-30T00:00:00"/>
    <x v="3"/>
    <x v="15"/>
    <x v="1"/>
    <x v="1"/>
    <n v="26397.71"/>
    <n v="26397.71"/>
    <b v="1"/>
    <n v="0"/>
  </r>
  <r>
    <d v="2026-06-30T00:00:00"/>
    <x v="3"/>
    <x v="15"/>
    <x v="1"/>
    <x v="134"/>
    <n v="161139.07"/>
    <n v="161139.07"/>
    <b v="1"/>
    <n v="0"/>
  </r>
  <r>
    <d v="2026-06-30T00:00:00"/>
    <x v="3"/>
    <x v="15"/>
    <x v="1"/>
    <x v="135"/>
    <n v="424034.23"/>
    <n v="424034.23"/>
    <b v="1"/>
    <n v="0"/>
  </r>
  <r>
    <d v="2026-06-30T00:00:00"/>
    <x v="3"/>
    <x v="15"/>
    <x v="1"/>
    <x v="136"/>
    <n v="44529.4"/>
    <n v="51941.24"/>
    <b v="0"/>
    <n v="7411.8399999999965"/>
  </r>
  <r>
    <d v="2026-06-30T00:00:00"/>
    <x v="3"/>
    <x v="15"/>
    <x v="1"/>
    <x v="137"/>
    <n v="1052282.49"/>
    <n v="1044870.65"/>
    <b v="0"/>
    <n v="-7411.8399999999674"/>
  </r>
  <r>
    <d v="2026-06-30T00:00:00"/>
    <x v="3"/>
    <x v="16"/>
    <x v="0"/>
    <x v="138"/>
    <n v="254590.53"/>
    <n v="254590.53"/>
    <b v="1"/>
    <n v="0"/>
  </r>
  <r>
    <d v="2026-06-30T00:00:00"/>
    <x v="3"/>
    <x v="16"/>
    <x v="0"/>
    <x v="139"/>
    <n v="3436.05"/>
    <n v="3436.05"/>
    <b v="1"/>
    <n v="0"/>
  </r>
  <r>
    <d v="2026-06-30T00:00:00"/>
    <x v="3"/>
    <x v="16"/>
    <x v="0"/>
    <x v="140"/>
    <n v="18910.349999999999"/>
    <n v="18910.349999999999"/>
    <b v="1"/>
    <n v="0"/>
  </r>
  <r>
    <d v="2026-06-30T00:00:00"/>
    <x v="3"/>
    <x v="16"/>
    <x v="0"/>
    <x v="141"/>
    <n v="9337.89"/>
    <n v="9337.89"/>
    <b v="1"/>
    <n v="0"/>
  </r>
  <r>
    <d v="2026-06-30T00:00:00"/>
    <x v="3"/>
    <x v="16"/>
    <x v="0"/>
    <x v="142"/>
    <n v="606933.81999999995"/>
    <n v="606933.81999999995"/>
    <b v="1"/>
    <n v="0"/>
  </r>
  <r>
    <d v="2026-06-30T00:00:00"/>
    <x v="3"/>
    <x v="16"/>
    <x v="1"/>
    <x v="143"/>
    <n v="71768.45"/>
    <n v="71768.45"/>
    <b v="1"/>
    <n v="0"/>
  </r>
  <r>
    <d v="2026-06-30T00:00:00"/>
    <x v="4"/>
    <x v="0"/>
    <x v="0"/>
    <x v="0"/>
    <n v="3586909.89"/>
    <n v="3586909.89"/>
    <b v="1"/>
    <n v="0"/>
  </r>
  <r>
    <d v="2026-06-30T00:00:00"/>
    <x v="4"/>
    <x v="0"/>
    <x v="1"/>
    <x v="1"/>
    <n v="4596.33"/>
    <n v="4596.33"/>
    <b v="1"/>
    <n v="0"/>
  </r>
  <r>
    <d v="2026-06-30T00:00:00"/>
    <x v="4"/>
    <x v="1"/>
    <x v="0"/>
    <x v="2"/>
    <n v="650060.29"/>
    <n v="650060.29"/>
    <b v="1"/>
    <n v="0"/>
  </r>
  <r>
    <d v="2026-06-30T00:00:00"/>
    <x v="4"/>
    <x v="1"/>
    <x v="0"/>
    <x v="3"/>
    <n v="186896.11"/>
    <n v="186896.11"/>
    <b v="1"/>
    <n v="0"/>
  </r>
  <r>
    <d v="2026-06-30T00:00:00"/>
    <x v="4"/>
    <x v="1"/>
    <x v="1"/>
    <x v="1"/>
    <n v="977.4"/>
    <n v="977.4"/>
    <b v="1"/>
    <n v="0"/>
  </r>
  <r>
    <d v="2026-06-30T00:00:00"/>
    <x v="4"/>
    <x v="1"/>
    <x v="1"/>
    <x v="4"/>
    <n v="32505.98"/>
    <n v="32505.98"/>
    <b v="1"/>
    <n v="0"/>
  </r>
  <r>
    <d v="2026-06-30T00:00:00"/>
    <x v="4"/>
    <x v="2"/>
    <x v="2"/>
    <x v="5"/>
    <n v="862.17"/>
    <n v="862.17"/>
    <b v="1"/>
    <n v="0"/>
  </r>
  <r>
    <d v="2026-06-30T00:00:00"/>
    <x v="4"/>
    <x v="2"/>
    <x v="0"/>
    <x v="6"/>
    <n v="1218770.6299999999"/>
    <n v="1218770.6299999999"/>
    <b v="1"/>
    <n v="0"/>
  </r>
  <r>
    <d v="2026-06-30T00:00:00"/>
    <x v="4"/>
    <x v="2"/>
    <x v="0"/>
    <x v="7"/>
    <n v="56988.639999999999"/>
    <n v="56988.639999999999"/>
    <b v="1"/>
    <n v="0"/>
  </r>
  <r>
    <d v="2026-06-30T00:00:00"/>
    <x v="4"/>
    <x v="2"/>
    <x v="0"/>
    <x v="8"/>
    <n v="47499970.270000003"/>
    <n v="47499970.270000003"/>
    <b v="1"/>
    <n v="0"/>
  </r>
  <r>
    <d v="2026-06-30T00:00:00"/>
    <x v="4"/>
    <x v="2"/>
    <x v="0"/>
    <x v="9"/>
    <n v="753287.23"/>
    <n v="753287.23"/>
    <b v="1"/>
    <n v="0"/>
  </r>
  <r>
    <d v="2026-06-30T00:00:00"/>
    <x v="4"/>
    <x v="2"/>
    <x v="0"/>
    <x v="10"/>
    <n v="13923437.35"/>
    <n v="13923437.35"/>
    <b v="1"/>
    <n v="0"/>
  </r>
  <r>
    <d v="2026-06-30T00:00:00"/>
    <x v="4"/>
    <x v="2"/>
    <x v="0"/>
    <x v="11"/>
    <n v="35828663.630000003"/>
    <n v="35828663.630000003"/>
    <b v="1"/>
    <n v="0"/>
  </r>
  <r>
    <d v="2026-06-30T00:00:00"/>
    <x v="4"/>
    <x v="2"/>
    <x v="0"/>
    <x v="12"/>
    <n v="936312.57"/>
    <n v="936312.57"/>
    <b v="1"/>
    <n v="0"/>
  </r>
  <r>
    <d v="2026-06-30T00:00:00"/>
    <x v="4"/>
    <x v="2"/>
    <x v="0"/>
    <x v="13"/>
    <n v="1180499.45"/>
    <n v="1180499.45"/>
    <b v="1"/>
    <n v="0"/>
  </r>
  <r>
    <d v="2026-06-30T00:00:00"/>
    <x v="4"/>
    <x v="2"/>
    <x v="0"/>
    <x v="14"/>
    <n v="88511.75"/>
    <n v="88511.75"/>
    <b v="1"/>
    <n v="0"/>
  </r>
  <r>
    <d v="2026-06-30T00:00:00"/>
    <x v="4"/>
    <x v="2"/>
    <x v="0"/>
    <x v="15"/>
    <n v="7490766.2999999998"/>
    <n v="7240766.2999999998"/>
    <b v="0"/>
    <n v="-250000"/>
  </r>
  <r>
    <d v="2026-06-30T00:00:00"/>
    <x v="4"/>
    <x v="2"/>
    <x v="0"/>
    <x v="16"/>
    <n v="8286239.79"/>
    <n v="8286239.79"/>
    <b v="1"/>
    <n v="0"/>
  </r>
  <r>
    <d v="2026-06-30T00:00:00"/>
    <x v="4"/>
    <x v="2"/>
    <x v="0"/>
    <x v="17"/>
    <n v="42299.92"/>
    <n v="42299.92"/>
    <b v="1"/>
    <n v="0"/>
  </r>
  <r>
    <d v="2026-06-30T00:00:00"/>
    <x v="4"/>
    <x v="2"/>
    <x v="0"/>
    <x v="18"/>
    <n v="3182819.08"/>
    <n v="3182819.08"/>
    <b v="1"/>
    <n v="0"/>
  </r>
  <r>
    <d v="2026-06-30T00:00:00"/>
    <x v="4"/>
    <x v="2"/>
    <x v="0"/>
    <x v="19"/>
    <n v="24446.99"/>
    <n v="24446.99"/>
    <b v="1"/>
    <n v="0"/>
  </r>
  <r>
    <d v="2026-06-30T00:00:00"/>
    <x v="4"/>
    <x v="2"/>
    <x v="0"/>
    <x v="20"/>
    <n v="1434925.05"/>
    <n v="1434925.05"/>
    <b v="1"/>
    <n v="0"/>
  </r>
  <r>
    <d v="2026-06-30T00:00:00"/>
    <x v="4"/>
    <x v="2"/>
    <x v="0"/>
    <x v="21"/>
    <n v="127613.8"/>
    <n v="127613.8"/>
    <b v="1"/>
    <n v="0"/>
  </r>
  <r>
    <d v="2026-06-30T00:00:00"/>
    <x v="4"/>
    <x v="2"/>
    <x v="0"/>
    <x v="22"/>
    <n v="1857358.88"/>
    <n v="1857358.88"/>
    <b v="1"/>
    <n v="0"/>
  </r>
  <r>
    <d v="2026-06-30T00:00:00"/>
    <x v="4"/>
    <x v="2"/>
    <x v="1"/>
    <x v="23"/>
    <n v="73767.56"/>
    <n v="73767.56"/>
    <b v="1"/>
    <n v="0"/>
  </r>
  <r>
    <d v="2026-06-30T00:00:00"/>
    <x v="4"/>
    <x v="2"/>
    <x v="1"/>
    <x v="24"/>
    <n v="6135779.75"/>
    <n v="6135779.75"/>
    <b v="1"/>
    <n v="0"/>
  </r>
  <r>
    <d v="2026-06-30T00:00:00"/>
    <x v="4"/>
    <x v="2"/>
    <x v="1"/>
    <x v="25"/>
    <n v="285506.84000000003"/>
    <n v="285506.84000000003"/>
    <b v="1"/>
    <n v="0"/>
  </r>
  <r>
    <d v="2026-06-30T00:00:00"/>
    <x v="4"/>
    <x v="2"/>
    <x v="1"/>
    <x v="26"/>
    <n v="2523375.4900000002"/>
    <n v="2523375.4900000002"/>
    <b v="1"/>
    <n v="0"/>
  </r>
  <r>
    <d v="2026-06-30T00:00:00"/>
    <x v="4"/>
    <x v="2"/>
    <x v="1"/>
    <x v="27"/>
    <n v="92953.17"/>
    <n v="92953.17"/>
    <b v="1"/>
    <n v="0"/>
  </r>
  <r>
    <d v="2026-06-30T00:00:00"/>
    <x v="4"/>
    <x v="2"/>
    <x v="1"/>
    <x v="28"/>
    <n v="17995.13"/>
    <n v="17995.13"/>
    <b v="1"/>
    <n v="0"/>
  </r>
  <r>
    <d v="2026-06-30T00:00:00"/>
    <x v="4"/>
    <x v="3"/>
    <x v="2"/>
    <x v="29"/>
    <n v="11498.7"/>
    <n v="11498.7"/>
    <b v="1"/>
    <n v="0"/>
  </r>
  <r>
    <d v="2026-06-30T00:00:00"/>
    <x v="4"/>
    <x v="3"/>
    <x v="2"/>
    <x v="30"/>
    <n v="609.25"/>
    <n v="609.25"/>
    <b v="1"/>
    <n v="0"/>
  </r>
  <r>
    <d v="2026-06-30T00:00:00"/>
    <x v="4"/>
    <x v="3"/>
    <x v="2"/>
    <x v="31"/>
    <n v="11221.62"/>
    <n v="11221.62"/>
    <b v="1"/>
    <n v="0"/>
  </r>
  <r>
    <d v="2026-06-30T00:00:00"/>
    <x v="4"/>
    <x v="3"/>
    <x v="2"/>
    <x v="32"/>
    <n v="36472.53"/>
    <n v="36472.53"/>
    <b v="1"/>
    <n v="0"/>
  </r>
  <r>
    <d v="2026-06-30T00:00:00"/>
    <x v="4"/>
    <x v="3"/>
    <x v="0"/>
    <x v="33"/>
    <n v="1276953.56"/>
    <n v="1276953.56"/>
    <b v="1"/>
    <n v="0"/>
  </r>
  <r>
    <d v="2026-06-30T00:00:00"/>
    <x v="4"/>
    <x v="3"/>
    <x v="0"/>
    <x v="34"/>
    <n v="30691.9"/>
    <n v="30691.9"/>
    <b v="1"/>
    <n v="0"/>
  </r>
  <r>
    <d v="2026-06-30T00:00:00"/>
    <x v="4"/>
    <x v="3"/>
    <x v="0"/>
    <x v="35"/>
    <n v="1255.03"/>
    <n v="1255.03"/>
    <b v="1"/>
    <n v="0"/>
  </r>
  <r>
    <d v="2026-06-30T00:00:00"/>
    <x v="4"/>
    <x v="3"/>
    <x v="0"/>
    <x v="36"/>
    <n v="40790.81"/>
    <n v="40790.81"/>
    <b v="1"/>
    <n v="0"/>
  </r>
  <r>
    <d v="2026-06-30T00:00:00"/>
    <x v="4"/>
    <x v="3"/>
    <x v="1"/>
    <x v="1"/>
    <n v="2780.76"/>
    <n v="2780.76"/>
    <b v="1"/>
    <n v="0"/>
  </r>
  <r>
    <d v="2026-06-30T00:00:00"/>
    <x v="4"/>
    <x v="3"/>
    <x v="1"/>
    <x v="37"/>
    <n v="2085.94"/>
    <n v="2085.94"/>
    <b v="1"/>
    <n v="0"/>
  </r>
  <r>
    <d v="2026-06-30T00:00:00"/>
    <x v="4"/>
    <x v="3"/>
    <x v="1"/>
    <x v="38"/>
    <n v="15336.21"/>
    <n v="15336.21"/>
    <b v="1"/>
    <n v="0"/>
  </r>
  <r>
    <d v="2026-06-30T00:00:00"/>
    <x v="4"/>
    <x v="3"/>
    <x v="1"/>
    <x v="39"/>
    <n v="194333.62"/>
    <n v="194333.62"/>
    <b v="1"/>
    <n v="0"/>
  </r>
  <r>
    <d v="2026-06-30T00:00:00"/>
    <x v="4"/>
    <x v="3"/>
    <x v="1"/>
    <x v="40"/>
    <n v="89660.33"/>
    <n v="89660.33"/>
    <b v="1"/>
    <n v="0"/>
  </r>
  <r>
    <d v="2026-06-30T00:00:00"/>
    <x v="4"/>
    <x v="3"/>
    <x v="1"/>
    <x v="41"/>
    <n v="30728.02"/>
    <n v="30728.02"/>
    <b v="1"/>
    <n v="0"/>
  </r>
  <r>
    <d v="2026-06-30T00:00:00"/>
    <x v="4"/>
    <x v="3"/>
    <x v="1"/>
    <x v="42"/>
    <n v="61341.4"/>
    <n v="61341.4"/>
    <b v="1"/>
    <n v="0"/>
  </r>
  <r>
    <d v="2026-06-30T00:00:00"/>
    <x v="4"/>
    <x v="3"/>
    <x v="1"/>
    <x v="43"/>
    <n v="1976.95"/>
    <n v="1976.95"/>
    <b v="1"/>
    <n v="0"/>
  </r>
  <r>
    <d v="2026-06-30T00:00:00"/>
    <x v="4"/>
    <x v="3"/>
    <x v="1"/>
    <x v="44"/>
    <n v="847.14"/>
    <n v="847.14"/>
    <b v="1"/>
    <n v="0"/>
  </r>
  <r>
    <d v="2026-06-30T00:00:00"/>
    <x v="4"/>
    <x v="3"/>
    <x v="1"/>
    <x v="45"/>
    <n v="6155.81"/>
    <n v="6155.81"/>
    <b v="1"/>
    <n v="0"/>
  </r>
  <r>
    <d v="2026-06-30T00:00:00"/>
    <x v="4"/>
    <x v="3"/>
    <x v="1"/>
    <x v="46"/>
    <n v="2414.33"/>
    <n v="2414.33"/>
    <b v="1"/>
    <n v="0"/>
  </r>
  <r>
    <d v="2026-06-30T00:00:00"/>
    <x v="4"/>
    <x v="3"/>
    <x v="1"/>
    <x v="47"/>
    <n v="45314.879999999997"/>
    <n v="45314.879999999997"/>
    <b v="1"/>
    <n v="0"/>
  </r>
  <r>
    <d v="2026-06-30T00:00:00"/>
    <x v="4"/>
    <x v="3"/>
    <x v="1"/>
    <x v="48"/>
    <n v="8700.1"/>
    <n v="8700.1"/>
    <b v="1"/>
    <n v="0"/>
  </r>
  <r>
    <d v="2026-06-30T00:00:00"/>
    <x v="4"/>
    <x v="3"/>
    <x v="1"/>
    <x v="49"/>
    <n v="473131.47"/>
    <n v="473131.47"/>
    <b v="1"/>
    <n v="0"/>
  </r>
  <r>
    <d v="2026-06-30T00:00:00"/>
    <x v="4"/>
    <x v="3"/>
    <x v="1"/>
    <x v="50"/>
    <n v="7633.28"/>
    <n v="7633.28"/>
    <b v="1"/>
    <n v="0"/>
  </r>
  <r>
    <d v="2026-06-30T00:00:00"/>
    <x v="4"/>
    <x v="3"/>
    <x v="1"/>
    <x v="51"/>
    <n v="3258.85"/>
    <n v="3258.85"/>
    <b v="1"/>
    <n v="0"/>
  </r>
  <r>
    <d v="2026-06-30T00:00:00"/>
    <x v="4"/>
    <x v="3"/>
    <x v="1"/>
    <x v="52"/>
    <n v="10131.11"/>
    <n v="10131.11"/>
    <b v="1"/>
    <n v="0"/>
  </r>
  <r>
    <d v="2026-06-30T00:00:00"/>
    <x v="4"/>
    <x v="3"/>
    <x v="1"/>
    <x v="53"/>
    <n v="370.93"/>
    <n v="370.93"/>
    <b v="1"/>
    <n v="0"/>
  </r>
  <r>
    <d v="2026-06-30T00:00:00"/>
    <x v="4"/>
    <x v="4"/>
    <x v="2"/>
    <x v="54"/>
    <n v="32616.36"/>
    <n v="32616.36"/>
    <b v="1"/>
    <n v="0"/>
  </r>
  <r>
    <d v="2026-06-30T00:00:00"/>
    <x v="4"/>
    <x v="4"/>
    <x v="2"/>
    <x v="55"/>
    <n v="13620.96"/>
    <n v="13620.96"/>
    <b v="1"/>
    <n v="0"/>
  </r>
  <r>
    <d v="2026-06-30T00:00:00"/>
    <x v="4"/>
    <x v="4"/>
    <x v="0"/>
    <x v="56"/>
    <n v="191985.28"/>
    <n v="191985.28"/>
    <b v="1"/>
    <n v="0"/>
  </r>
  <r>
    <d v="2026-06-30T00:00:00"/>
    <x v="4"/>
    <x v="4"/>
    <x v="0"/>
    <x v="57"/>
    <n v="1387870.56"/>
    <n v="1387870.56"/>
    <b v="1"/>
    <n v="0"/>
  </r>
  <r>
    <d v="2026-06-30T00:00:00"/>
    <x v="4"/>
    <x v="4"/>
    <x v="0"/>
    <x v="58"/>
    <n v="1549165.37"/>
    <n v="1549165.37"/>
    <b v="1"/>
    <n v="0"/>
  </r>
  <r>
    <d v="2026-06-30T00:00:00"/>
    <x v="4"/>
    <x v="4"/>
    <x v="0"/>
    <x v="59"/>
    <n v="143970.07999999999"/>
    <n v="143970.07999999999"/>
    <b v="1"/>
    <n v="0"/>
  </r>
  <r>
    <d v="2026-06-30T00:00:00"/>
    <x v="4"/>
    <x v="4"/>
    <x v="0"/>
    <x v="60"/>
    <n v="929.46"/>
    <n v="929.46"/>
    <b v="1"/>
    <n v="0"/>
  </r>
  <r>
    <d v="2026-06-30T00:00:00"/>
    <x v="4"/>
    <x v="4"/>
    <x v="0"/>
    <x v="61"/>
    <n v="739.32"/>
    <n v="739.32"/>
    <b v="1"/>
    <n v="0"/>
  </r>
  <r>
    <d v="2026-06-30T00:00:00"/>
    <x v="4"/>
    <x v="4"/>
    <x v="0"/>
    <x v="62"/>
    <n v="122456.61"/>
    <n v="122456.61"/>
    <b v="1"/>
    <n v="0"/>
  </r>
  <r>
    <d v="2026-06-30T00:00:00"/>
    <x v="4"/>
    <x v="4"/>
    <x v="0"/>
    <x v="63"/>
    <n v="275323.19"/>
    <n v="275323.19"/>
    <b v="1"/>
    <n v="0"/>
  </r>
  <r>
    <d v="2026-06-30T00:00:00"/>
    <x v="4"/>
    <x v="5"/>
    <x v="0"/>
    <x v="64"/>
    <n v="165784.32999999999"/>
    <n v="165784.32999999999"/>
    <b v="1"/>
    <n v="0"/>
  </r>
  <r>
    <d v="2026-06-30T00:00:00"/>
    <x v="4"/>
    <x v="5"/>
    <x v="0"/>
    <x v="65"/>
    <n v="3600.77"/>
    <n v="3600.77"/>
    <b v="1"/>
    <n v="0"/>
  </r>
  <r>
    <d v="2026-06-30T00:00:00"/>
    <x v="4"/>
    <x v="5"/>
    <x v="0"/>
    <x v="66"/>
    <n v="2760.74"/>
    <n v="2760.74"/>
    <b v="1"/>
    <n v="0"/>
  </r>
  <r>
    <d v="2026-06-30T00:00:00"/>
    <x v="4"/>
    <x v="6"/>
    <x v="2"/>
    <x v="67"/>
    <n v="4589.82"/>
    <n v="4589.82"/>
    <b v="1"/>
    <n v="0"/>
  </r>
  <r>
    <d v="2026-06-30T00:00:00"/>
    <x v="4"/>
    <x v="6"/>
    <x v="0"/>
    <x v="68"/>
    <n v="239.69"/>
    <n v="239.69"/>
    <b v="1"/>
    <n v="0"/>
  </r>
  <r>
    <d v="2026-06-30T00:00:00"/>
    <x v="4"/>
    <x v="6"/>
    <x v="0"/>
    <x v="69"/>
    <n v="594.64"/>
    <n v="594.64"/>
    <b v="1"/>
    <n v="0"/>
  </r>
  <r>
    <d v="2026-06-30T00:00:00"/>
    <x v="4"/>
    <x v="6"/>
    <x v="0"/>
    <x v="70"/>
    <n v="928305.59"/>
    <n v="928305.59"/>
    <b v="1"/>
    <n v="0"/>
  </r>
  <r>
    <d v="2026-06-30T00:00:00"/>
    <x v="4"/>
    <x v="6"/>
    <x v="1"/>
    <x v="71"/>
    <n v="910.33"/>
    <n v="910.33"/>
    <b v="1"/>
    <n v="0"/>
  </r>
  <r>
    <d v="2026-06-30T00:00:00"/>
    <x v="4"/>
    <x v="6"/>
    <x v="1"/>
    <x v="72"/>
    <n v="910.33"/>
    <n v="910.33"/>
    <b v="1"/>
    <n v="0"/>
  </r>
  <r>
    <d v="2026-06-30T00:00:00"/>
    <x v="4"/>
    <x v="7"/>
    <x v="0"/>
    <x v="73"/>
    <n v="1266797.25"/>
    <n v="1266797.25"/>
    <b v="1"/>
    <n v="0"/>
  </r>
  <r>
    <d v="2026-06-30T00:00:00"/>
    <x v="4"/>
    <x v="7"/>
    <x v="0"/>
    <x v="74"/>
    <n v="480298.51"/>
    <n v="480298.51"/>
    <b v="1"/>
    <n v="0"/>
  </r>
  <r>
    <d v="2026-06-30T00:00:00"/>
    <x v="4"/>
    <x v="7"/>
    <x v="1"/>
    <x v="75"/>
    <n v="47342.97"/>
    <n v="47342.97"/>
    <b v="1"/>
    <n v="0"/>
  </r>
  <r>
    <d v="2026-06-30T00:00:00"/>
    <x v="4"/>
    <x v="7"/>
    <x v="1"/>
    <x v="76"/>
    <n v="4007.52"/>
    <n v="4007.52"/>
    <b v="1"/>
    <n v="0"/>
  </r>
  <r>
    <d v="2026-06-30T00:00:00"/>
    <x v="4"/>
    <x v="7"/>
    <x v="1"/>
    <x v="77"/>
    <n v="134753.97"/>
    <n v="134753.97"/>
    <b v="1"/>
    <n v="0"/>
  </r>
  <r>
    <d v="2026-06-30T00:00:00"/>
    <x v="4"/>
    <x v="7"/>
    <x v="1"/>
    <x v="78"/>
    <n v="436.2"/>
    <n v="436.2"/>
    <b v="1"/>
    <n v="0"/>
  </r>
  <r>
    <d v="2026-06-30T00:00:00"/>
    <x v="4"/>
    <x v="7"/>
    <x v="1"/>
    <x v="79"/>
    <n v="4380.46"/>
    <n v="4380.46"/>
    <b v="1"/>
    <n v="0"/>
  </r>
  <r>
    <d v="2026-06-30T00:00:00"/>
    <x v="4"/>
    <x v="7"/>
    <x v="1"/>
    <x v="80"/>
    <n v="5472.18"/>
    <n v="5472.18"/>
    <b v="1"/>
    <n v="0"/>
  </r>
  <r>
    <d v="2026-06-30T00:00:00"/>
    <x v="4"/>
    <x v="7"/>
    <x v="1"/>
    <x v="81"/>
    <n v="4417.71"/>
    <n v="4417.71"/>
    <b v="1"/>
    <n v="0"/>
  </r>
  <r>
    <d v="2026-06-30T00:00:00"/>
    <x v="4"/>
    <x v="7"/>
    <x v="1"/>
    <x v="82"/>
    <n v="1241.08"/>
    <n v="1241.08"/>
    <b v="1"/>
    <n v="0"/>
  </r>
  <r>
    <d v="2026-06-30T00:00:00"/>
    <x v="4"/>
    <x v="7"/>
    <x v="1"/>
    <x v="83"/>
    <n v="22324.49"/>
    <n v="22324.49"/>
    <b v="1"/>
    <n v="0"/>
  </r>
  <r>
    <d v="2026-06-30T00:00:00"/>
    <x v="4"/>
    <x v="8"/>
    <x v="0"/>
    <x v="84"/>
    <n v="2780.34"/>
    <n v="2780.34"/>
    <b v="1"/>
    <n v="0"/>
  </r>
  <r>
    <d v="2026-06-30T00:00:00"/>
    <x v="4"/>
    <x v="8"/>
    <x v="0"/>
    <x v="85"/>
    <n v="28904.07"/>
    <n v="28904.07"/>
    <b v="1"/>
    <n v="0"/>
  </r>
  <r>
    <d v="2026-06-30T00:00:00"/>
    <x v="4"/>
    <x v="8"/>
    <x v="0"/>
    <x v="86"/>
    <n v="2581.0300000000002"/>
    <n v="2581.0300000000002"/>
    <b v="1"/>
    <n v="0"/>
  </r>
  <r>
    <d v="2026-06-30T00:00:00"/>
    <x v="4"/>
    <x v="8"/>
    <x v="0"/>
    <x v="87"/>
    <n v="464803.08"/>
    <n v="464803.08"/>
    <b v="1"/>
    <n v="0"/>
  </r>
  <r>
    <d v="2026-06-30T00:00:00"/>
    <x v="4"/>
    <x v="8"/>
    <x v="1"/>
    <x v="88"/>
    <n v="90587.51"/>
    <n v="90587.51"/>
    <b v="1"/>
    <n v="0"/>
  </r>
  <r>
    <d v="2026-06-30T00:00:00"/>
    <x v="4"/>
    <x v="9"/>
    <x v="0"/>
    <x v="89"/>
    <n v="2552.35"/>
    <n v="2552.35"/>
    <b v="1"/>
    <n v="0"/>
  </r>
  <r>
    <d v="2026-06-30T00:00:00"/>
    <x v="4"/>
    <x v="9"/>
    <x v="0"/>
    <x v="90"/>
    <n v="16792.52"/>
    <n v="16792.52"/>
    <b v="1"/>
    <n v="0"/>
  </r>
  <r>
    <d v="2026-06-30T00:00:00"/>
    <x v="4"/>
    <x v="9"/>
    <x v="0"/>
    <x v="91"/>
    <n v="149641.13"/>
    <n v="149641.13"/>
    <b v="1"/>
    <n v="0"/>
  </r>
  <r>
    <d v="2026-06-30T00:00:00"/>
    <x v="4"/>
    <x v="9"/>
    <x v="0"/>
    <x v="92"/>
    <n v="4613.45"/>
    <n v="4613.45"/>
    <b v="1"/>
    <n v="0"/>
  </r>
  <r>
    <d v="2026-06-30T00:00:00"/>
    <x v="4"/>
    <x v="9"/>
    <x v="0"/>
    <x v="93"/>
    <n v="6143.02"/>
    <n v="6143.02"/>
    <b v="1"/>
    <n v="0"/>
  </r>
  <r>
    <d v="2026-06-30T00:00:00"/>
    <x v="4"/>
    <x v="9"/>
    <x v="1"/>
    <x v="94"/>
    <n v="15763.93"/>
    <n v="15763.93"/>
    <b v="1"/>
    <n v="0"/>
  </r>
  <r>
    <d v="2026-06-30T00:00:00"/>
    <x v="4"/>
    <x v="9"/>
    <x v="1"/>
    <x v="95"/>
    <n v="5954.37"/>
    <n v="5954.37"/>
    <b v="1"/>
    <n v="0"/>
  </r>
  <r>
    <d v="2026-06-30T00:00:00"/>
    <x v="4"/>
    <x v="9"/>
    <x v="1"/>
    <x v="96"/>
    <n v="3367.3"/>
    <n v="3367.3"/>
    <b v="1"/>
    <n v="0"/>
  </r>
  <r>
    <d v="2026-06-30T00:00:00"/>
    <x v="4"/>
    <x v="10"/>
    <x v="2"/>
    <x v="97"/>
    <n v="1588.67"/>
    <n v="1588.67"/>
    <b v="1"/>
    <n v="0"/>
  </r>
  <r>
    <d v="2026-06-30T00:00:00"/>
    <x v="4"/>
    <x v="10"/>
    <x v="2"/>
    <x v="98"/>
    <n v="191.97"/>
    <n v="191.97"/>
    <b v="1"/>
    <n v="0"/>
  </r>
  <r>
    <d v="2026-06-30T00:00:00"/>
    <x v="4"/>
    <x v="10"/>
    <x v="0"/>
    <x v="99"/>
    <n v="22336.77"/>
    <n v="22336.77"/>
    <b v="1"/>
    <n v="0"/>
  </r>
  <r>
    <d v="2026-06-30T00:00:00"/>
    <x v="4"/>
    <x v="10"/>
    <x v="0"/>
    <x v="100"/>
    <n v="2126324.6"/>
    <n v="2109657.94"/>
    <b v="0"/>
    <n v="-16666.660000000149"/>
  </r>
  <r>
    <d v="2026-06-30T00:00:00"/>
    <x v="4"/>
    <x v="10"/>
    <x v="0"/>
    <x v="101"/>
    <n v="62193.87"/>
    <n v="78860.53"/>
    <b v="0"/>
    <n v="16666.659999999996"/>
  </r>
  <r>
    <d v="2026-06-30T00:00:00"/>
    <x v="4"/>
    <x v="10"/>
    <x v="1"/>
    <x v="1"/>
    <n v="1531.9"/>
    <n v="1531.9"/>
    <b v="1"/>
    <n v="0"/>
  </r>
  <r>
    <d v="2026-06-30T00:00:00"/>
    <x v="4"/>
    <x v="10"/>
    <x v="1"/>
    <x v="102"/>
    <n v="80655.710000000006"/>
    <n v="80655.710000000006"/>
    <b v="1"/>
    <n v="0"/>
  </r>
  <r>
    <d v="2026-06-30T00:00:00"/>
    <x v="4"/>
    <x v="10"/>
    <x v="1"/>
    <x v="103"/>
    <n v="11734.94"/>
    <n v="11734.94"/>
    <b v="1"/>
    <n v="0"/>
  </r>
  <r>
    <d v="2026-06-30T00:00:00"/>
    <x v="4"/>
    <x v="10"/>
    <x v="1"/>
    <x v="104"/>
    <n v="10379.52"/>
    <n v="10379.52"/>
    <b v="1"/>
    <n v="0"/>
  </r>
  <r>
    <d v="2026-06-30T00:00:00"/>
    <x v="4"/>
    <x v="10"/>
    <x v="1"/>
    <x v="105"/>
    <n v="22990.12"/>
    <n v="22990.12"/>
    <b v="1"/>
    <n v="0"/>
  </r>
  <r>
    <d v="2026-06-30T00:00:00"/>
    <x v="4"/>
    <x v="10"/>
    <x v="1"/>
    <x v="106"/>
    <n v="13280.39"/>
    <n v="13280.39"/>
    <b v="1"/>
    <n v="0"/>
  </r>
  <r>
    <d v="2026-06-30T00:00:00"/>
    <x v="4"/>
    <x v="10"/>
    <x v="1"/>
    <x v="107"/>
    <n v="8331.9500000000007"/>
    <n v="8331.9500000000007"/>
    <b v="1"/>
    <n v="0"/>
  </r>
  <r>
    <d v="2026-06-30T00:00:00"/>
    <x v="4"/>
    <x v="10"/>
    <x v="1"/>
    <x v="108"/>
    <n v="42758.35"/>
    <n v="42758.35"/>
    <b v="1"/>
    <n v="0"/>
  </r>
  <r>
    <d v="2026-06-30T00:00:00"/>
    <x v="4"/>
    <x v="11"/>
    <x v="0"/>
    <x v="109"/>
    <n v="229653.98"/>
    <n v="229653.98"/>
    <b v="1"/>
    <n v="0"/>
  </r>
  <r>
    <d v="2026-06-30T00:00:00"/>
    <x v="4"/>
    <x v="11"/>
    <x v="1"/>
    <x v="110"/>
    <n v="13599.11"/>
    <n v="13599.11"/>
    <b v="1"/>
    <n v="0"/>
  </r>
  <r>
    <d v="2026-06-30T00:00:00"/>
    <x v="4"/>
    <x v="12"/>
    <x v="0"/>
    <x v="111"/>
    <n v="18953.060000000001"/>
    <n v="18953.060000000001"/>
    <b v="1"/>
    <n v="0"/>
  </r>
  <r>
    <d v="2026-06-30T00:00:00"/>
    <x v="4"/>
    <x v="12"/>
    <x v="0"/>
    <x v="112"/>
    <n v="62245.1"/>
    <n v="62245.1"/>
    <b v="1"/>
    <n v="0"/>
  </r>
  <r>
    <d v="2026-06-30T00:00:00"/>
    <x v="4"/>
    <x v="12"/>
    <x v="0"/>
    <x v="113"/>
    <n v="15087.49"/>
    <n v="15087.49"/>
    <b v="1"/>
    <n v="0"/>
  </r>
  <r>
    <d v="2026-06-30T00:00:00"/>
    <x v="4"/>
    <x v="12"/>
    <x v="0"/>
    <x v="114"/>
    <n v="856.39"/>
    <n v="856.39"/>
    <b v="1"/>
    <n v="0"/>
  </r>
  <r>
    <d v="2026-06-30T00:00:00"/>
    <x v="4"/>
    <x v="12"/>
    <x v="0"/>
    <x v="115"/>
    <n v="1971412.32"/>
    <n v="1971412.32"/>
    <b v="1"/>
    <n v="0"/>
  </r>
  <r>
    <d v="2026-06-30T00:00:00"/>
    <x v="4"/>
    <x v="12"/>
    <x v="0"/>
    <x v="116"/>
    <n v="126083.83"/>
    <n v="126083.83"/>
    <b v="1"/>
    <n v="0"/>
  </r>
  <r>
    <d v="2026-06-30T00:00:00"/>
    <x v="4"/>
    <x v="12"/>
    <x v="0"/>
    <x v="117"/>
    <n v="45263.98"/>
    <n v="45263.98"/>
    <b v="1"/>
    <n v="0"/>
  </r>
  <r>
    <d v="2026-06-30T00:00:00"/>
    <x v="4"/>
    <x v="12"/>
    <x v="0"/>
    <x v="118"/>
    <n v="87070.71"/>
    <n v="87070.71"/>
    <b v="1"/>
    <n v="0"/>
  </r>
  <r>
    <d v="2026-06-30T00:00:00"/>
    <x v="4"/>
    <x v="12"/>
    <x v="1"/>
    <x v="119"/>
    <n v="1513.22"/>
    <n v="1513.22"/>
    <b v="1"/>
    <n v="0"/>
  </r>
  <r>
    <d v="2026-06-30T00:00:00"/>
    <x v="4"/>
    <x v="12"/>
    <x v="1"/>
    <x v="120"/>
    <n v="1053.03"/>
    <n v="1053.03"/>
    <b v="1"/>
    <n v="0"/>
  </r>
  <r>
    <d v="2026-06-30T00:00:00"/>
    <x v="4"/>
    <x v="12"/>
    <x v="1"/>
    <x v="121"/>
    <n v="17018.439999999999"/>
    <n v="17018.439999999999"/>
    <b v="1"/>
    <n v="0"/>
  </r>
  <r>
    <d v="2026-06-30T00:00:00"/>
    <x v="4"/>
    <x v="12"/>
    <x v="1"/>
    <x v="122"/>
    <n v="9955.58"/>
    <n v="9955.58"/>
    <b v="1"/>
    <n v="0"/>
  </r>
  <r>
    <d v="2026-06-30T00:00:00"/>
    <x v="4"/>
    <x v="12"/>
    <x v="1"/>
    <x v="123"/>
    <n v="4475.16"/>
    <n v="4475.16"/>
    <b v="1"/>
    <n v="0"/>
  </r>
  <r>
    <d v="2026-06-30T00:00:00"/>
    <x v="4"/>
    <x v="12"/>
    <x v="1"/>
    <x v="124"/>
    <n v="496.36"/>
    <n v="496.36"/>
    <b v="1"/>
    <n v="0"/>
  </r>
  <r>
    <d v="2026-06-30T00:00:00"/>
    <x v="4"/>
    <x v="13"/>
    <x v="0"/>
    <x v="125"/>
    <n v="53543.57"/>
    <n v="53543.57"/>
    <b v="1"/>
    <n v="0"/>
  </r>
  <r>
    <d v="2026-06-30T00:00:00"/>
    <x v="4"/>
    <x v="13"/>
    <x v="0"/>
    <x v="126"/>
    <n v="287907.81"/>
    <n v="287907.81"/>
    <b v="1"/>
    <n v="0"/>
  </r>
  <r>
    <d v="2026-06-30T00:00:00"/>
    <x v="4"/>
    <x v="13"/>
    <x v="1"/>
    <x v="127"/>
    <n v="37466.07"/>
    <n v="37466.07"/>
    <b v="1"/>
    <n v="0"/>
  </r>
  <r>
    <d v="2026-06-30T00:00:00"/>
    <x v="4"/>
    <x v="14"/>
    <x v="0"/>
    <x v="128"/>
    <n v="1341760.53"/>
    <n v="1341760.53"/>
    <b v="1"/>
    <n v="0"/>
  </r>
  <r>
    <d v="2026-06-30T00:00:00"/>
    <x v="4"/>
    <x v="14"/>
    <x v="1"/>
    <x v="1"/>
    <n v="483.29"/>
    <n v="483.29"/>
    <b v="1"/>
    <n v="0"/>
  </r>
  <r>
    <d v="2026-06-30T00:00:00"/>
    <x v="4"/>
    <x v="15"/>
    <x v="2"/>
    <x v="129"/>
    <n v="10995.33"/>
    <n v="10995.33"/>
    <b v="1"/>
    <n v="0"/>
  </r>
  <r>
    <d v="2026-06-30T00:00:00"/>
    <x v="4"/>
    <x v="15"/>
    <x v="2"/>
    <x v="130"/>
    <n v="5324.45"/>
    <n v="5324.45"/>
    <b v="1"/>
    <n v="0"/>
  </r>
  <r>
    <d v="2026-06-30T00:00:00"/>
    <x v="4"/>
    <x v="15"/>
    <x v="0"/>
    <x v="131"/>
    <n v="8036794.96"/>
    <n v="8036794.96"/>
    <b v="1"/>
    <n v="0"/>
  </r>
  <r>
    <d v="2026-06-30T00:00:00"/>
    <x v="4"/>
    <x v="15"/>
    <x v="0"/>
    <x v="132"/>
    <n v="3235620.5"/>
    <n v="3235620.5"/>
    <b v="1"/>
    <n v="0"/>
  </r>
  <r>
    <d v="2026-06-30T00:00:00"/>
    <x v="4"/>
    <x v="15"/>
    <x v="0"/>
    <x v="133"/>
    <n v="13251571.99"/>
    <n v="13251571.99"/>
    <b v="1"/>
    <n v="0"/>
  </r>
  <r>
    <d v="2026-06-30T00:00:00"/>
    <x v="4"/>
    <x v="15"/>
    <x v="1"/>
    <x v="1"/>
    <n v="23933.59"/>
    <n v="23933.59"/>
    <b v="1"/>
    <n v="0"/>
  </r>
  <r>
    <d v="2026-06-30T00:00:00"/>
    <x v="4"/>
    <x v="15"/>
    <x v="1"/>
    <x v="134"/>
    <n v="146822.79999999999"/>
    <n v="146822.79999999999"/>
    <b v="1"/>
    <n v="0"/>
  </r>
  <r>
    <d v="2026-06-30T00:00:00"/>
    <x v="4"/>
    <x v="15"/>
    <x v="1"/>
    <x v="135"/>
    <n v="386197.79"/>
    <n v="386197.79"/>
    <b v="1"/>
    <n v="0"/>
  </r>
  <r>
    <d v="2026-06-30T00:00:00"/>
    <x v="4"/>
    <x v="15"/>
    <x v="1"/>
    <x v="136"/>
    <n v="40451.15"/>
    <n v="47191.26"/>
    <b v="0"/>
    <n v="6740.1100000000006"/>
  </r>
  <r>
    <d v="2026-06-30T00:00:00"/>
    <x v="4"/>
    <x v="15"/>
    <x v="1"/>
    <x v="137"/>
    <n v="956014.95"/>
    <n v="949274.84"/>
    <b v="0"/>
    <n v="-6740.109999999986"/>
  </r>
  <r>
    <d v="2026-06-30T00:00:00"/>
    <x v="4"/>
    <x v="16"/>
    <x v="0"/>
    <x v="138"/>
    <n v="185714.35"/>
    <n v="185714.35"/>
    <b v="1"/>
    <n v="0"/>
  </r>
  <r>
    <d v="2026-06-30T00:00:00"/>
    <x v="4"/>
    <x v="16"/>
    <x v="0"/>
    <x v="139"/>
    <n v="2500.56"/>
    <n v="2500.56"/>
    <b v="1"/>
    <n v="0"/>
  </r>
  <r>
    <d v="2026-06-30T00:00:00"/>
    <x v="4"/>
    <x v="16"/>
    <x v="0"/>
    <x v="140"/>
    <n v="13791.91"/>
    <n v="13791.91"/>
    <b v="1"/>
    <n v="0"/>
  </r>
  <r>
    <d v="2026-06-30T00:00:00"/>
    <x v="4"/>
    <x v="16"/>
    <x v="0"/>
    <x v="141"/>
    <n v="6806.65"/>
    <n v="6806.65"/>
    <b v="1"/>
    <n v="0"/>
  </r>
  <r>
    <d v="2026-06-30T00:00:00"/>
    <x v="4"/>
    <x v="16"/>
    <x v="0"/>
    <x v="142"/>
    <n v="442623.12"/>
    <n v="442623.12"/>
    <b v="1"/>
    <n v="0"/>
  </r>
  <r>
    <d v="2026-06-30T00:00:00"/>
    <x v="4"/>
    <x v="16"/>
    <x v="1"/>
    <x v="143"/>
    <n v="52334.35"/>
    <n v="52334.35"/>
    <b v="1"/>
    <n v="0"/>
  </r>
  <r>
    <d v="2026-06-30T00:00:00"/>
    <x v="5"/>
    <x v="0"/>
    <x v="0"/>
    <x v="0"/>
    <n v="4191673.8"/>
    <n v="4191673.8"/>
    <b v="1"/>
    <n v="0"/>
  </r>
  <r>
    <d v="2026-06-30T00:00:00"/>
    <x v="5"/>
    <x v="0"/>
    <x v="1"/>
    <x v="1"/>
    <n v="5371.28"/>
    <n v="5371.28"/>
    <b v="1"/>
    <n v="0"/>
  </r>
  <r>
    <d v="2026-06-30T00:00:00"/>
    <x v="5"/>
    <x v="1"/>
    <x v="0"/>
    <x v="2"/>
    <n v="952808.94"/>
    <n v="952808.94"/>
    <b v="1"/>
    <n v="0"/>
  </r>
  <r>
    <d v="2026-06-30T00:00:00"/>
    <x v="5"/>
    <x v="1"/>
    <x v="0"/>
    <x v="3"/>
    <n v="277321.46000000002"/>
    <n v="277321.46000000002"/>
    <b v="1"/>
    <n v="0"/>
  </r>
  <r>
    <d v="2026-06-30T00:00:00"/>
    <x v="5"/>
    <x v="1"/>
    <x v="1"/>
    <x v="1"/>
    <n v="1434.18"/>
    <n v="1434.18"/>
    <b v="1"/>
    <n v="0"/>
  </r>
  <r>
    <d v="2026-06-30T00:00:00"/>
    <x v="5"/>
    <x v="1"/>
    <x v="1"/>
    <x v="4"/>
    <n v="47697.47"/>
    <n v="47697.47"/>
    <b v="1"/>
    <n v="0"/>
  </r>
  <r>
    <d v="2026-06-30T00:00:00"/>
    <x v="5"/>
    <x v="2"/>
    <x v="2"/>
    <x v="5"/>
    <n v="862.17"/>
    <n v="862.17"/>
    <b v="1"/>
    <n v="0"/>
  </r>
  <r>
    <d v="2026-06-30T00:00:00"/>
    <x v="5"/>
    <x v="2"/>
    <x v="0"/>
    <x v="6"/>
    <n v="1537908.94"/>
    <n v="1537908.94"/>
    <b v="1"/>
    <n v="0"/>
  </r>
  <r>
    <d v="2026-06-30T00:00:00"/>
    <x v="5"/>
    <x v="2"/>
    <x v="0"/>
    <x v="7"/>
    <n v="71911.27"/>
    <n v="71911.27"/>
    <b v="1"/>
    <n v="0"/>
  </r>
  <r>
    <d v="2026-06-30T00:00:00"/>
    <x v="5"/>
    <x v="2"/>
    <x v="0"/>
    <x v="8"/>
    <n v="59937963.25"/>
    <n v="59937963.25"/>
    <b v="1"/>
    <n v="0"/>
  </r>
  <r>
    <d v="2026-06-30T00:00:00"/>
    <x v="5"/>
    <x v="2"/>
    <x v="0"/>
    <x v="9"/>
    <n v="950537.49"/>
    <n v="950537.49"/>
    <b v="1"/>
    <n v="0"/>
  </r>
  <r>
    <d v="2026-06-30T00:00:00"/>
    <x v="5"/>
    <x v="2"/>
    <x v="0"/>
    <x v="10"/>
    <n v="17569326.289999999"/>
    <n v="17569326.289999999"/>
    <b v="1"/>
    <n v="0"/>
  </r>
  <r>
    <d v="2026-06-30T00:00:00"/>
    <x v="5"/>
    <x v="2"/>
    <x v="0"/>
    <x v="11"/>
    <n v="45210494.060000002"/>
    <n v="45210494.060000002"/>
    <b v="1"/>
    <n v="0"/>
  </r>
  <r>
    <d v="2026-06-30T00:00:00"/>
    <x v="5"/>
    <x v="2"/>
    <x v="0"/>
    <x v="12"/>
    <n v="1181488.49"/>
    <n v="1181488.49"/>
    <b v="1"/>
    <n v="0"/>
  </r>
  <r>
    <d v="2026-06-30T00:00:00"/>
    <x v="5"/>
    <x v="2"/>
    <x v="0"/>
    <x v="13"/>
    <n v="1489616.36"/>
    <n v="1489616.36"/>
    <b v="1"/>
    <n v="0"/>
  </r>
  <r>
    <d v="2026-06-30T00:00:00"/>
    <x v="5"/>
    <x v="2"/>
    <x v="0"/>
    <x v="14"/>
    <n v="111688.79"/>
    <n v="111688.79"/>
    <b v="1"/>
    <n v="0"/>
  </r>
  <r>
    <d v="2026-06-30T00:00:00"/>
    <x v="5"/>
    <x v="2"/>
    <x v="0"/>
    <x v="15"/>
    <n v="9452243.2899999991"/>
    <n v="9202243.2899999991"/>
    <b v="0"/>
    <n v="-250000"/>
  </r>
  <r>
    <d v="2026-06-30T00:00:00"/>
    <x v="5"/>
    <x v="2"/>
    <x v="0"/>
    <x v="16"/>
    <n v="10456013.619999999"/>
    <n v="10456013.619999999"/>
    <b v="1"/>
    <n v="0"/>
  </r>
  <r>
    <d v="2026-06-30T00:00:00"/>
    <x v="5"/>
    <x v="2"/>
    <x v="0"/>
    <x v="17"/>
    <n v="53376.26"/>
    <n v="53376.26"/>
    <b v="1"/>
    <n v="0"/>
  </r>
  <r>
    <d v="2026-06-30T00:00:00"/>
    <x v="5"/>
    <x v="2"/>
    <x v="0"/>
    <x v="18"/>
    <n v="4016248.68"/>
    <n v="4016248.68"/>
    <b v="1"/>
    <n v="0"/>
  </r>
  <r>
    <d v="2026-06-30T00:00:00"/>
    <x v="5"/>
    <x v="2"/>
    <x v="0"/>
    <x v="19"/>
    <n v="30848.51"/>
    <n v="30848.51"/>
    <b v="1"/>
    <n v="0"/>
  </r>
  <r>
    <d v="2026-06-30T00:00:00"/>
    <x v="5"/>
    <x v="2"/>
    <x v="0"/>
    <x v="20"/>
    <n v="1810663.97"/>
    <n v="1810663.97"/>
    <b v="1"/>
    <n v="0"/>
  </r>
  <r>
    <d v="2026-06-30T00:00:00"/>
    <x v="5"/>
    <x v="2"/>
    <x v="0"/>
    <x v="21"/>
    <n v="161029.81"/>
    <n v="161029.81"/>
    <b v="1"/>
    <n v="0"/>
  </r>
  <r>
    <d v="2026-06-30T00:00:00"/>
    <x v="5"/>
    <x v="2"/>
    <x v="0"/>
    <x v="22"/>
    <n v="2343713.21"/>
    <n v="2343713.21"/>
    <b v="1"/>
    <n v="0"/>
  </r>
  <r>
    <d v="2026-06-30T00:00:00"/>
    <x v="5"/>
    <x v="2"/>
    <x v="1"/>
    <x v="23"/>
    <n v="93083.79"/>
    <n v="93083.79"/>
    <b v="1"/>
    <n v="0"/>
  </r>
  <r>
    <d v="2026-06-30T00:00:00"/>
    <x v="5"/>
    <x v="2"/>
    <x v="1"/>
    <x v="24"/>
    <n v="7742449.9199999999"/>
    <n v="7742449.9199999999"/>
    <b v="1"/>
    <n v="0"/>
  </r>
  <r>
    <d v="2026-06-30T00:00:00"/>
    <x v="5"/>
    <x v="2"/>
    <x v="1"/>
    <x v="25"/>
    <n v="360267.56"/>
    <n v="360267.56"/>
    <b v="1"/>
    <n v="0"/>
  </r>
  <r>
    <d v="2026-06-30T00:00:00"/>
    <x v="5"/>
    <x v="2"/>
    <x v="1"/>
    <x v="26"/>
    <n v="3184128.04"/>
    <n v="3184128.04"/>
    <b v="1"/>
    <n v="0"/>
  </r>
  <r>
    <d v="2026-06-30T00:00:00"/>
    <x v="5"/>
    <x v="2"/>
    <x v="1"/>
    <x v="27"/>
    <n v="117293.21"/>
    <n v="117293.21"/>
    <b v="1"/>
    <n v="0"/>
  </r>
  <r>
    <d v="2026-06-30T00:00:00"/>
    <x v="5"/>
    <x v="2"/>
    <x v="1"/>
    <x v="28"/>
    <n v="22707.200000000001"/>
    <n v="22707.200000000001"/>
    <b v="1"/>
    <n v="0"/>
  </r>
  <r>
    <d v="2026-06-30T00:00:00"/>
    <x v="5"/>
    <x v="3"/>
    <x v="2"/>
    <x v="29"/>
    <n v="11498.7"/>
    <n v="11498.7"/>
    <b v="1"/>
    <n v="0"/>
  </r>
  <r>
    <d v="2026-06-30T00:00:00"/>
    <x v="5"/>
    <x v="3"/>
    <x v="2"/>
    <x v="30"/>
    <n v="609.25"/>
    <n v="609.25"/>
    <b v="1"/>
    <n v="0"/>
  </r>
  <r>
    <d v="2026-06-30T00:00:00"/>
    <x v="5"/>
    <x v="3"/>
    <x v="2"/>
    <x v="31"/>
    <n v="11221.62"/>
    <n v="11221.62"/>
    <b v="1"/>
    <n v="0"/>
  </r>
  <r>
    <d v="2026-06-30T00:00:00"/>
    <x v="5"/>
    <x v="3"/>
    <x v="2"/>
    <x v="32"/>
    <n v="36472.53"/>
    <n v="36472.53"/>
    <b v="1"/>
    <n v="0"/>
  </r>
  <r>
    <d v="2026-06-30T00:00:00"/>
    <x v="5"/>
    <x v="3"/>
    <x v="0"/>
    <x v="33"/>
    <n v="1881444.69"/>
    <n v="1881444.69"/>
    <b v="1"/>
    <n v="0"/>
  </r>
  <r>
    <d v="2026-06-30T00:00:00"/>
    <x v="5"/>
    <x v="3"/>
    <x v="0"/>
    <x v="34"/>
    <n v="44959"/>
    <n v="44959"/>
    <b v="1"/>
    <n v="0"/>
  </r>
  <r>
    <d v="2026-06-30T00:00:00"/>
    <x v="5"/>
    <x v="3"/>
    <x v="0"/>
    <x v="35"/>
    <n v="1845.85"/>
    <n v="1845.85"/>
    <b v="1"/>
    <n v="0"/>
  </r>
  <r>
    <d v="2026-06-30T00:00:00"/>
    <x v="5"/>
    <x v="3"/>
    <x v="0"/>
    <x v="36"/>
    <n v="60237"/>
    <n v="60237"/>
    <b v="1"/>
    <n v="0"/>
  </r>
  <r>
    <d v="2026-06-30T00:00:00"/>
    <x v="5"/>
    <x v="3"/>
    <x v="1"/>
    <x v="1"/>
    <n v="4084.68"/>
    <n v="4084.68"/>
    <b v="1"/>
    <n v="0"/>
  </r>
  <r>
    <d v="2026-06-30T00:00:00"/>
    <x v="5"/>
    <x v="3"/>
    <x v="1"/>
    <x v="37"/>
    <n v="3056.4"/>
    <n v="3056.4"/>
    <b v="1"/>
    <n v="0"/>
  </r>
  <r>
    <d v="2026-06-30T00:00:00"/>
    <x v="5"/>
    <x v="3"/>
    <x v="1"/>
    <x v="38"/>
    <n v="22555.19"/>
    <n v="22555.19"/>
    <b v="1"/>
    <n v="0"/>
  </r>
  <r>
    <d v="2026-06-30T00:00:00"/>
    <x v="5"/>
    <x v="3"/>
    <x v="1"/>
    <x v="39"/>
    <n v="285753.75"/>
    <n v="285753.75"/>
    <b v="1"/>
    <n v="0"/>
  </r>
  <r>
    <d v="2026-06-30T00:00:00"/>
    <x v="5"/>
    <x v="3"/>
    <x v="1"/>
    <x v="40"/>
    <n v="131449.56"/>
    <n v="131449.56"/>
    <b v="1"/>
    <n v="0"/>
  </r>
  <r>
    <d v="2026-06-30T00:00:00"/>
    <x v="5"/>
    <x v="3"/>
    <x v="1"/>
    <x v="41"/>
    <n v="45049.760000000002"/>
    <n v="45049.760000000002"/>
    <b v="1"/>
    <n v="0"/>
  </r>
  <r>
    <d v="2026-06-30T00:00:00"/>
    <x v="5"/>
    <x v="3"/>
    <x v="1"/>
    <x v="42"/>
    <n v="89845.06"/>
    <n v="89845.06"/>
    <b v="1"/>
    <n v="0"/>
  </r>
  <r>
    <d v="2026-06-30T00:00:00"/>
    <x v="5"/>
    <x v="3"/>
    <x v="1"/>
    <x v="43"/>
    <n v="2900.73"/>
    <n v="2900.73"/>
    <b v="1"/>
    <n v="0"/>
  </r>
  <r>
    <d v="2026-06-30T00:00:00"/>
    <x v="5"/>
    <x v="3"/>
    <x v="1"/>
    <x v="44"/>
    <n v="1239.8599999999999"/>
    <n v="1239.8599999999999"/>
    <b v="1"/>
    <n v="0"/>
  </r>
  <r>
    <d v="2026-06-30T00:00:00"/>
    <x v="5"/>
    <x v="3"/>
    <x v="1"/>
    <x v="45"/>
    <n v="9019.2000000000007"/>
    <n v="9019.2000000000007"/>
    <b v="1"/>
    <n v="0"/>
  </r>
  <r>
    <d v="2026-06-30T00:00:00"/>
    <x v="5"/>
    <x v="3"/>
    <x v="1"/>
    <x v="46"/>
    <n v="3637.39"/>
    <n v="3637.39"/>
    <b v="1"/>
    <n v="0"/>
  </r>
  <r>
    <d v="2026-06-30T00:00:00"/>
    <x v="5"/>
    <x v="3"/>
    <x v="1"/>
    <x v="47"/>
    <n v="66286.42"/>
    <n v="66286.42"/>
    <b v="1"/>
    <n v="0"/>
  </r>
  <r>
    <d v="2026-06-30T00:00:00"/>
    <x v="5"/>
    <x v="3"/>
    <x v="1"/>
    <x v="48"/>
    <n v="12746.97"/>
    <n v="12746.97"/>
    <b v="1"/>
    <n v="0"/>
  </r>
  <r>
    <d v="2026-06-30T00:00:00"/>
    <x v="5"/>
    <x v="3"/>
    <x v="1"/>
    <x v="49"/>
    <n v="692938.89"/>
    <n v="692938.89"/>
    <b v="1"/>
    <n v="0"/>
  </r>
  <r>
    <d v="2026-06-30T00:00:00"/>
    <x v="5"/>
    <x v="3"/>
    <x v="1"/>
    <x v="50"/>
    <n v="11194.35"/>
    <n v="11194.35"/>
    <b v="1"/>
    <n v="0"/>
  </r>
  <r>
    <d v="2026-06-30T00:00:00"/>
    <x v="5"/>
    <x v="3"/>
    <x v="1"/>
    <x v="51"/>
    <n v="4791.1899999999996"/>
    <n v="4791.1899999999996"/>
    <b v="1"/>
    <n v="0"/>
  </r>
  <r>
    <d v="2026-06-30T00:00:00"/>
    <x v="5"/>
    <x v="3"/>
    <x v="1"/>
    <x v="52"/>
    <n v="14838.42"/>
    <n v="14838.42"/>
    <b v="1"/>
    <n v="0"/>
  </r>
  <r>
    <d v="2026-06-30T00:00:00"/>
    <x v="5"/>
    <x v="3"/>
    <x v="1"/>
    <x v="53"/>
    <n v="543.39"/>
    <n v="543.39"/>
    <b v="1"/>
    <n v="0"/>
  </r>
  <r>
    <d v="2026-06-30T00:00:00"/>
    <x v="5"/>
    <x v="4"/>
    <x v="2"/>
    <x v="54"/>
    <n v="32616.36"/>
    <n v="32616.36"/>
    <b v="1"/>
    <n v="0"/>
  </r>
  <r>
    <d v="2026-06-30T00:00:00"/>
    <x v="5"/>
    <x v="4"/>
    <x v="2"/>
    <x v="55"/>
    <n v="13620.96"/>
    <n v="13620.96"/>
    <b v="1"/>
    <n v="0"/>
  </r>
  <r>
    <d v="2026-06-30T00:00:00"/>
    <x v="5"/>
    <x v="4"/>
    <x v="0"/>
    <x v="56"/>
    <n v="242084.39"/>
    <n v="242084.39"/>
    <b v="1"/>
    <n v="0"/>
  </r>
  <r>
    <d v="2026-06-30T00:00:00"/>
    <x v="5"/>
    <x v="4"/>
    <x v="0"/>
    <x v="57"/>
    <n v="1750621.34"/>
    <n v="1750621.34"/>
    <b v="1"/>
    <n v="0"/>
  </r>
  <r>
    <d v="2026-06-30T00:00:00"/>
    <x v="5"/>
    <x v="4"/>
    <x v="0"/>
    <x v="58"/>
    <n v="1953019.31"/>
    <n v="1953019.31"/>
    <b v="1"/>
    <n v="0"/>
  </r>
  <r>
    <d v="2026-06-30T00:00:00"/>
    <x v="5"/>
    <x v="4"/>
    <x v="0"/>
    <x v="59"/>
    <n v="181762.6"/>
    <n v="181762.6"/>
    <b v="1"/>
    <n v="0"/>
  </r>
  <r>
    <d v="2026-06-30T00:00:00"/>
    <x v="5"/>
    <x v="4"/>
    <x v="0"/>
    <x v="60"/>
    <n v="1170.77"/>
    <n v="1170.77"/>
    <b v="1"/>
    <n v="0"/>
  </r>
  <r>
    <d v="2026-06-30T00:00:00"/>
    <x v="5"/>
    <x v="4"/>
    <x v="0"/>
    <x v="61"/>
    <n v="933.21"/>
    <n v="933.21"/>
    <b v="1"/>
    <n v="0"/>
  </r>
  <r>
    <d v="2026-06-30T00:00:00"/>
    <x v="5"/>
    <x v="4"/>
    <x v="0"/>
    <x v="62"/>
    <n v="154467.41"/>
    <n v="154467.41"/>
    <b v="1"/>
    <n v="0"/>
  </r>
  <r>
    <d v="2026-06-30T00:00:00"/>
    <x v="5"/>
    <x v="4"/>
    <x v="0"/>
    <x v="63"/>
    <n v="346990.16"/>
    <n v="346990.16"/>
    <b v="1"/>
    <n v="0"/>
  </r>
  <r>
    <d v="2026-06-30T00:00:00"/>
    <x v="5"/>
    <x v="5"/>
    <x v="0"/>
    <x v="64"/>
    <n v="170241.22"/>
    <n v="170241.22"/>
    <b v="1"/>
    <n v="0"/>
  </r>
  <r>
    <d v="2026-06-30T00:00:00"/>
    <x v="5"/>
    <x v="5"/>
    <x v="0"/>
    <x v="65"/>
    <n v="3692.1"/>
    <n v="3692.1"/>
    <b v="1"/>
    <n v="0"/>
  </r>
  <r>
    <d v="2026-06-30T00:00:00"/>
    <x v="5"/>
    <x v="5"/>
    <x v="0"/>
    <x v="66"/>
    <n v="2853"/>
    <n v="2853"/>
    <b v="1"/>
    <n v="0"/>
  </r>
  <r>
    <d v="2026-06-30T00:00:00"/>
    <x v="5"/>
    <x v="6"/>
    <x v="2"/>
    <x v="67"/>
    <n v="4589.82"/>
    <n v="4589.82"/>
    <b v="1"/>
    <n v="0"/>
  </r>
  <r>
    <d v="2026-06-30T00:00:00"/>
    <x v="5"/>
    <x v="6"/>
    <x v="0"/>
    <x v="68"/>
    <n v="367.94"/>
    <n v="367.94"/>
    <b v="1"/>
    <n v="0"/>
  </r>
  <r>
    <d v="2026-06-30T00:00:00"/>
    <x v="5"/>
    <x v="6"/>
    <x v="0"/>
    <x v="69"/>
    <n v="900.95"/>
    <n v="900.95"/>
    <b v="1"/>
    <n v="0"/>
  </r>
  <r>
    <d v="2026-06-30T00:00:00"/>
    <x v="5"/>
    <x v="6"/>
    <x v="0"/>
    <x v="70"/>
    <n v="1399851.75"/>
    <n v="1399851.75"/>
    <b v="1"/>
    <n v="0"/>
  </r>
  <r>
    <d v="2026-06-30T00:00:00"/>
    <x v="5"/>
    <x v="6"/>
    <x v="1"/>
    <x v="71"/>
    <n v="1383.64"/>
    <n v="1383.64"/>
    <b v="1"/>
    <n v="0"/>
  </r>
  <r>
    <d v="2026-06-30T00:00:00"/>
    <x v="5"/>
    <x v="6"/>
    <x v="1"/>
    <x v="72"/>
    <n v="1383.64"/>
    <n v="1383.64"/>
    <b v="1"/>
    <n v="0"/>
  </r>
  <r>
    <d v="2026-06-30T00:00:00"/>
    <x v="5"/>
    <x v="7"/>
    <x v="0"/>
    <x v="73"/>
    <n v="1344377.22"/>
    <n v="1344377.22"/>
    <b v="1"/>
    <n v="0"/>
  </r>
  <r>
    <d v="2026-06-30T00:00:00"/>
    <x v="5"/>
    <x v="7"/>
    <x v="0"/>
    <x v="74"/>
    <n v="509894.24"/>
    <n v="509894.24"/>
    <b v="1"/>
    <n v="0"/>
  </r>
  <r>
    <d v="2026-06-30T00:00:00"/>
    <x v="5"/>
    <x v="7"/>
    <x v="1"/>
    <x v="75"/>
    <n v="50270.91"/>
    <n v="50270.91"/>
    <b v="1"/>
    <n v="0"/>
  </r>
  <r>
    <d v="2026-06-30T00:00:00"/>
    <x v="5"/>
    <x v="7"/>
    <x v="1"/>
    <x v="76"/>
    <n v="4270.25"/>
    <n v="4270.25"/>
    <b v="1"/>
    <n v="0"/>
  </r>
  <r>
    <d v="2026-06-30T00:00:00"/>
    <x v="5"/>
    <x v="7"/>
    <x v="1"/>
    <x v="77"/>
    <n v="142951.15"/>
    <n v="142951.15"/>
    <b v="1"/>
    <n v="0"/>
  </r>
  <r>
    <d v="2026-06-30T00:00:00"/>
    <x v="5"/>
    <x v="7"/>
    <x v="1"/>
    <x v="78"/>
    <n v="462.92"/>
    <n v="462.92"/>
    <b v="1"/>
    <n v="0"/>
  </r>
  <r>
    <d v="2026-06-30T00:00:00"/>
    <x v="5"/>
    <x v="7"/>
    <x v="1"/>
    <x v="79"/>
    <n v="4635.8500000000004"/>
    <n v="4635.8500000000004"/>
    <b v="1"/>
    <n v="0"/>
  </r>
  <r>
    <d v="2026-06-30T00:00:00"/>
    <x v="5"/>
    <x v="7"/>
    <x v="1"/>
    <x v="80"/>
    <n v="5791.22"/>
    <n v="5791.22"/>
    <b v="1"/>
    <n v="0"/>
  </r>
  <r>
    <d v="2026-06-30T00:00:00"/>
    <x v="5"/>
    <x v="7"/>
    <x v="1"/>
    <x v="81"/>
    <n v="4674.74"/>
    <n v="4674.74"/>
    <b v="1"/>
    <n v="0"/>
  </r>
  <r>
    <d v="2026-06-30T00:00:00"/>
    <x v="5"/>
    <x v="7"/>
    <x v="1"/>
    <x v="82"/>
    <n v="1313"/>
    <n v="1313"/>
    <b v="1"/>
    <n v="0"/>
  </r>
  <r>
    <d v="2026-06-30T00:00:00"/>
    <x v="5"/>
    <x v="7"/>
    <x v="1"/>
    <x v="83"/>
    <n v="23692.98"/>
    <n v="23692.98"/>
    <b v="1"/>
    <n v="0"/>
  </r>
  <r>
    <d v="2026-06-30T00:00:00"/>
    <x v="5"/>
    <x v="8"/>
    <x v="0"/>
    <x v="84"/>
    <n v="3994.48"/>
    <n v="3994.48"/>
    <b v="1"/>
    <n v="0"/>
  </r>
  <r>
    <d v="2026-06-30T00:00:00"/>
    <x v="5"/>
    <x v="8"/>
    <x v="0"/>
    <x v="85"/>
    <n v="41404.300000000003"/>
    <n v="41404.300000000003"/>
    <b v="1"/>
    <n v="0"/>
  </r>
  <r>
    <d v="2026-06-30T00:00:00"/>
    <x v="5"/>
    <x v="8"/>
    <x v="0"/>
    <x v="86"/>
    <n v="3718.07"/>
    <n v="3718.07"/>
    <b v="1"/>
    <n v="0"/>
  </r>
  <r>
    <d v="2026-06-30T00:00:00"/>
    <x v="5"/>
    <x v="8"/>
    <x v="0"/>
    <x v="87"/>
    <n v="664400.1"/>
    <n v="664400.1"/>
    <b v="1"/>
    <n v="0"/>
  </r>
  <r>
    <d v="2026-06-30T00:00:00"/>
    <x v="5"/>
    <x v="8"/>
    <x v="1"/>
    <x v="88"/>
    <n v="129339.83"/>
    <n v="129339.83"/>
    <b v="1"/>
    <n v="0"/>
  </r>
  <r>
    <d v="2026-06-30T00:00:00"/>
    <x v="5"/>
    <x v="9"/>
    <x v="0"/>
    <x v="89"/>
    <n v="2598.86"/>
    <n v="2598.86"/>
    <b v="1"/>
    <n v="0"/>
  </r>
  <r>
    <d v="2026-06-30T00:00:00"/>
    <x v="5"/>
    <x v="9"/>
    <x v="0"/>
    <x v="90"/>
    <n v="17081.12"/>
    <n v="17081.12"/>
    <b v="1"/>
    <n v="0"/>
  </r>
  <r>
    <d v="2026-06-30T00:00:00"/>
    <x v="5"/>
    <x v="9"/>
    <x v="0"/>
    <x v="91"/>
    <n v="152210.93"/>
    <n v="152210.93"/>
    <b v="1"/>
    <n v="0"/>
  </r>
  <r>
    <d v="2026-06-30T00:00:00"/>
    <x v="5"/>
    <x v="9"/>
    <x v="0"/>
    <x v="92"/>
    <n v="4697.75"/>
    <n v="4697.75"/>
    <b v="1"/>
    <n v="0"/>
  </r>
  <r>
    <d v="2026-06-30T00:00:00"/>
    <x v="5"/>
    <x v="9"/>
    <x v="0"/>
    <x v="93"/>
    <n v="6272.5"/>
    <n v="6272.5"/>
    <b v="1"/>
    <n v="0"/>
  </r>
  <r>
    <d v="2026-06-30T00:00:00"/>
    <x v="5"/>
    <x v="9"/>
    <x v="1"/>
    <x v="94"/>
    <n v="16054.3"/>
    <n v="16054.3"/>
    <b v="1"/>
    <n v="0"/>
  </r>
  <r>
    <d v="2026-06-30T00:00:00"/>
    <x v="5"/>
    <x v="9"/>
    <x v="1"/>
    <x v="95"/>
    <n v="6057.41"/>
    <n v="6057.41"/>
    <b v="1"/>
    <n v="0"/>
  </r>
  <r>
    <d v="2026-06-30T00:00:00"/>
    <x v="5"/>
    <x v="9"/>
    <x v="1"/>
    <x v="96"/>
    <n v="3427.98"/>
    <n v="3427.98"/>
    <b v="1"/>
    <n v="0"/>
  </r>
  <r>
    <d v="2026-06-30T00:00:00"/>
    <x v="5"/>
    <x v="10"/>
    <x v="2"/>
    <x v="97"/>
    <n v="1588.67"/>
    <n v="1588.67"/>
    <b v="1"/>
    <n v="0"/>
  </r>
  <r>
    <d v="2026-06-30T00:00:00"/>
    <x v="5"/>
    <x v="10"/>
    <x v="2"/>
    <x v="98"/>
    <n v="191.97"/>
    <n v="191.97"/>
    <b v="1"/>
    <n v="0"/>
  </r>
  <r>
    <d v="2026-06-30T00:00:00"/>
    <x v="5"/>
    <x v="10"/>
    <x v="0"/>
    <x v="99"/>
    <n v="25340.91"/>
    <n v="25340.91"/>
    <b v="1"/>
    <n v="0"/>
  </r>
  <r>
    <d v="2026-06-30T00:00:00"/>
    <x v="5"/>
    <x v="10"/>
    <x v="0"/>
    <x v="100"/>
    <n v="2409127.6800000002"/>
    <n v="2392461.02"/>
    <b v="0"/>
    <n v="-16666.660000000149"/>
  </r>
  <r>
    <d v="2026-06-30T00:00:00"/>
    <x v="5"/>
    <x v="10"/>
    <x v="0"/>
    <x v="101"/>
    <n v="71173.570000000007"/>
    <n v="87840.23"/>
    <b v="0"/>
    <n v="16666.659999999989"/>
  </r>
  <r>
    <d v="2026-06-30T00:00:00"/>
    <x v="5"/>
    <x v="10"/>
    <x v="1"/>
    <x v="1"/>
    <n v="1730.7"/>
    <n v="1730.7"/>
    <b v="1"/>
    <n v="0"/>
  </r>
  <r>
    <d v="2026-06-30T00:00:00"/>
    <x v="5"/>
    <x v="10"/>
    <x v="1"/>
    <x v="102"/>
    <n v="91071.45"/>
    <n v="91071.45"/>
    <b v="1"/>
    <n v="0"/>
  </r>
  <r>
    <d v="2026-06-30T00:00:00"/>
    <x v="5"/>
    <x v="10"/>
    <x v="1"/>
    <x v="103"/>
    <n v="13240.24"/>
    <n v="13240.24"/>
    <b v="1"/>
    <n v="0"/>
  </r>
  <r>
    <d v="2026-06-30T00:00:00"/>
    <x v="5"/>
    <x v="10"/>
    <x v="1"/>
    <x v="104"/>
    <n v="11764.08"/>
    <n v="11764.08"/>
    <b v="1"/>
    <n v="0"/>
  </r>
  <r>
    <d v="2026-06-30T00:00:00"/>
    <x v="5"/>
    <x v="10"/>
    <x v="1"/>
    <x v="105"/>
    <n v="25970.61"/>
    <n v="25970.61"/>
    <b v="1"/>
    <n v="0"/>
  </r>
  <r>
    <d v="2026-06-30T00:00:00"/>
    <x v="5"/>
    <x v="10"/>
    <x v="1"/>
    <x v="106"/>
    <n v="14976.1"/>
    <n v="14976.1"/>
    <b v="1"/>
    <n v="0"/>
  </r>
  <r>
    <d v="2026-06-30T00:00:00"/>
    <x v="5"/>
    <x v="10"/>
    <x v="1"/>
    <x v="107"/>
    <n v="9439.5300000000007"/>
    <n v="9439.5300000000007"/>
    <b v="1"/>
    <n v="0"/>
  </r>
  <r>
    <d v="2026-06-30T00:00:00"/>
    <x v="5"/>
    <x v="10"/>
    <x v="1"/>
    <x v="108"/>
    <n v="48416.3"/>
    <n v="48416.3"/>
    <b v="1"/>
    <n v="0"/>
  </r>
  <r>
    <d v="2026-06-30T00:00:00"/>
    <x v="5"/>
    <x v="11"/>
    <x v="0"/>
    <x v="109"/>
    <n v="237878.95"/>
    <n v="237878.95"/>
    <b v="1"/>
    <n v="0"/>
  </r>
  <r>
    <d v="2026-06-30T00:00:00"/>
    <x v="5"/>
    <x v="11"/>
    <x v="1"/>
    <x v="110"/>
    <n v="14086.09"/>
    <n v="14086.09"/>
    <b v="1"/>
    <n v="0"/>
  </r>
  <r>
    <d v="2026-06-30T00:00:00"/>
    <x v="5"/>
    <x v="12"/>
    <x v="0"/>
    <x v="111"/>
    <n v="26470.25"/>
    <n v="26470.25"/>
    <b v="1"/>
    <n v="0"/>
  </r>
  <r>
    <d v="2026-06-30T00:00:00"/>
    <x v="5"/>
    <x v="12"/>
    <x v="0"/>
    <x v="112"/>
    <n v="83799.56"/>
    <n v="83799.56"/>
    <b v="1"/>
    <n v="0"/>
  </r>
  <r>
    <d v="2026-06-30T00:00:00"/>
    <x v="5"/>
    <x v="12"/>
    <x v="0"/>
    <x v="113"/>
    <n v="20425.509999999998"/>
    <n v="20425.509999999998"/>
    <b v="1"/>
    <n v="0"/>
  </r>
  <r>
    <d v="2026-06-30T00:00:00"/>
    <x v="5"/>
    <x v="12"/>
    <x v="0"/>
    <x v="114"/>
    <n v="1106.5899999999999"/>
    <n v="1106.5899999999999"/>
    <b v="1"/>
    <n v="0"/>
  </r>
  <r>
    <d v="2026-06-30T00:00:00"/>
    <x v="5"/>
    <x v="12"/>
    <x v="0"/>
    <x v="115"/>
    <n v="2642592.0099999998"/>
    <n v="2642592.0099999998"/>
    <b v="1"/>
    <n v="0"/>
  </r>
  <r>
    <d v="2026-06-30T00:00:00"/>
    <x v="5"/>
    <x v="12"/>
    <x v="0"/>
    <x v="116"/>
    <n v="170175.72"/>
    <n v="170175.72"/>
    <b v="1"/>
    <n v="0"/>
  </r>
  <r>
    <d v="2026-06-30T00:00:00"/>
    <x v="5"/>
    <x v="12"/>
    <x v="0"/>
    <x v="117"/>
    <n v="59670.95"/>
    <n v="59670.95"/>
    <b v="1"/>
    <n v="0"/>
  </r>
  <r>
    <d v="2026-06-30T00:00:00"/>
    <x v="5"/>
    <x v="12"/>
    <x v="0"/>
    <x v="118"/>
    <n v="117936.02"/>
    <n v="117936.02"/>
    <b v="1"/>
    <n v="0"/>
  </r>
  <r>
    <d v="2026-06-30T00:00:00"/>
    <x v="5"/>
    <x v="12"/>
    <x v="1"/>
    <x v="119"/>
    <n v="2083.59"/>
    <n v="2083.59"/>
    <b v="1"/>
    <n v="0"/>
  </r>
  <r>
    <d v="2026-06-30T00:00:00"/>
    <x v="5"/>
    <x v="12"/>
    <x v="1"/>
    <x v="120"/>
    <n v="1407.86"/>
    <n v="1407.86"/>
    <b v="1"/>
    <n v="0"/>
  </r>
  <r>
    <d v="2026-06-30T00:00:00"/>
    <x v="5"/>
    <x v="12"/>
    <x v="1"/>
    <x v="121"/>
    <n v="22906.639999999999"/>
    <n v="22906.639999999999"/>
    <b v="1"/>
    <n v="0"/>
  </r>
  <r>
    <d v="2026-06-30T00:00:00"/>
    <x v="5"/>
    <x v="12"/>
    <x v="1"/>
    <x v="122"/>
    <n v="13400.1"/>
    <n v="13400.1"/>
    <b v="1"/>
    <n v="0"/>
  </r>
  <r>
    <d v="2026-06-30T00:00:00"/>
    <x v="5"/>
    <x v="12"/>
    <x v="1"/>
    <x v="123"/>
    <n v="5918.38"/>
    <n v="5918.38"/>
    <b v="1"/>
    <n v="0"/>
  </r>
  <r>
    <d v="2026-06-30T00:00:00"/>
    <x v="5"/>
    <x v="12"/>
    <x v="1"/>
    <x v="124"/>
    <n v="660.57"/>
    <n v="660.57"/>
    <b v="1"/>
    <n v="0"/>
  </r>
  <r>
    <d v="2026-06-30T00:00:00"/>
    <x v="5"/>
    <x v="13"/>
    <x v="0"/>
    <x v="125"/>
    <n v="59177.64"/>
    <n v="59177.64"/>
    <b v="1"/>
    <n v="0"/>
  </r>
  <r>
    <d v="2026-06-30T00:00:00"/>
    <x v="5"/>
    <x v="13"/>
    <x v="0"/>
    <x v="126"/>
    <n v="318202.65000000002"/>
    <n v="318202.65000000002"/>
    <b v="1"/>
    <n v="0"/>
  </r>
  <r>
    <d v="2026-06-30T00:00:00"/>
    <x v="5"/>
    <x v="13"/>
    <x v="1"/>
    <x v="127"/>
    <n v="41408.400000000001"/>
    <n v="41408.400000000001"/>
    <b v="1"/>
    <n v="0"/>
  </r>
  <r>
    <d v="2026-06-30T00:00:00"/>
    <x v="5"/>
    <x v="14"/>
    <x v="0"/>
    <x v="128"/>
    <n v="4870034.4000000004"/>
    <n v="4870034.4000000004"/>
    <b v="1"/>
    <n v="0"/>
  </r>
  <r>
    <d v="2026-06-30T00:00:00"/>
    <x v="5"/>
    <x v="14"/>
    <x v="1"/>
    <x v="1"/>
    <n v="1768.69"/>
    <n v="1768.69"/>
    <b v="1"/>
    <n v="0"/>
  </r>
  <r>
    <d v="2026-06-30T00:00:00"/>
    <x v="5"/>
    <x v="15"/>
    <x v="2"/>
    <x v="129"/>
    <n v="10995.33"/>
    <n v="10995.33"/>
    <b v="1"/>
    <n v="0"/>
  </r>
  <r>
    <d v="2026-06-30T00:00:00"/>
    <x v="5"/>
    <x v="15"/>
    <x v="2"/>
    <x v="130"/>
    <n v="5324.45"/>
    <n v="5324.45"/>
    <b v="1"/>
    <n v="0"/>
  </r>
  <r>
    <d v="2026-06-30T00:00:00"/>
    <x v="5"/>
    <x v="15"/>
    <x v="0"/>
    <x v="131"/>
    <n v="10122910.800000001"/>
    <n v="10122910.800000001"/>
    <b v="1"/>
    <n v="0"/>
  </r>
  <r>
    <d v="2026-06-30T00:00:00"/>
    <x v="5"/>
    <x v="15"/>
    <x v="0"/>
    <x v="132"/>
    <n v="4064815.22"/>
    <n v="4064815.22"/>
    <b v="1"/>
    <n v="0"/>
  </r>
  <r>
    <d v="2026-06-30T00:00:00"/>
    <x v="5"/>
    <x v="15"/>
    <x v="0"/>
    <x v="133"/>
    <n v="16595157.199999999"/>
    <n v="16595157.199999999"/>
    <b v="1"/>
    <n v="0"/>
  </r>
  <r>
    <d v="2026-06-30T00:00:00"/>
    <x v="5"/>
    <x v="15"/>
    <x v="1"/>
    <x v="1"/>
    <n v="29634.94"/>
    <n v="29634.94"/>
    <b v="1"/>
    <n v="0"/>
  </r>
  <r>
    <d v="2026-06-30T00:00:00"/>
    <x v="5"/>
    <x v="15"/>
    <x v="1"/>
    <x v="134"/>
    <n v="179390.19"/>
    <n v="179390.19"/>
    <b v="1"/>
    <n v="0"/>
  </r>
  <r>
    <d v="2026-06-30T00:00:00"/>
    <x v="5"/>
    <x v="15"/>
    <x v="1"/>
    <x v="135"/>
    <n v="472402"/>
    <n v="472402"/>
    <b v="1"/>
    <n v="0"/>
  </r>
  <r>
    <d v="2026-06-30T00:00:00"/>
    <x v="5"/>
    <x v="15"/>
    <x v="1"/>
    <x v="136"/>
    <n v="49829.45"/>
    <n v="57674.3"/>
    <b v="0"/>
    <n v="7844.8500000000058"/>
  </r>
  <r>
    <d v="2026-06-30T00:00:00"/>
    <x v="5"/>
    <x v="15"/>
    <x v="1"/>
    <x v="137"/>
    <n v="1177247.6499999999"/>
    <n v="1169402.8"/>
    <b v="0"/>
    <n v="-7844.8499999998603"/>
  </r>
  <r>
    <d v="2026-06-30T00:00:00"/>
    <x v="5"/>
    <x v="16"/>
    <x v="0"/>
    <x v="138"/>
    <n v="216018.56"/>
    <n v="216018.56"/>
    <b v="1"/>
    <n v="0"/>
  </r>
  <r>
    <d v="2026-06-30T00:00:00"/>
    <x v="5"/>
    <x v="16"/>
    <x v="0"/>
    <x v="139"/>
    <n v="2908.59"/>
    <n v="2908.59"/>
    <b v="1"/>
    <n v="0"/>
  </r>
  <r>
    <d v="2026-06-30T00:00:00"/>
    <x v="5"/>
    <x v="16"/>
    <x v="0"/>
    <x v="140"/>
    <n v="16042.43"/>
    <n v="16042.43"/>
    <b v="1"/>
    <n v="0"/>
  </r>
  <r>
    <d v="2026-06-30T00:00:00"/>
    <x v="5"/>
    <x v="16"/>
    <x v="0"/>
    <x v="141"/>
    <n v="7917.33"/>
    <n v="7917.33"/>
    <b v="1"/>
    <n v="0"/>
  </r>
  <r>
    <d v="2026-06-30T00:00:00"/>
    <x v="5"/>
    <x v="16"/>
    <x v="0"/>
    <x v="142"/>
    <n v="514848.79"/>
    <n v="514848.79"/>
    <b v="1"/>
    <n v="0"/>
  </r>
  <r>
    <d v="2026-06-30T00:00:00"/>
    <x v="5"/>
    <x v="16"/>
    <x v="1"/>
    <x v="143"/>
    <n v="60874.080000000002"/>
    <n v="60874.080000000002"/>
    <b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16AD3F-5F90-4E84-A7F4-5A2FFBB40793}" name="PivotTable3"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H169" firstHeaderRow="1" firstDataRow="2" firstDataCol="1"/>
  <pivotFields count="9">
    <pivotField numFmtId="14" showAll="0"/>
    <pivotField axis="axisCol" numFmtId="14" showAll="0" sortType="ascending">
      <items count="7">
        <item x="0"/>
        <item x="1"/>
        <item x="2"/>
        <item x="3"/>
        <item x="4"/>
        <item x="5"/>
        <item t="default"/>
      </items>
    </pivotField>
    <pivotField axis="axisRow" showAll="0">
      <items count="18">
        <item x="0"/>
        <item x="1"/>
        <item x="2"/>
        <item x="3"/>
        <item x="4"/>
        <item x="5"/>
        <item x="6"/>
        <item x="7"/>
        <item x="8"/>
        <item x="9"/>
        <item x="10"/>
        <item x="11"/>
        <item x="12"/>
        <item x="13"/>
        <item x="14"/>
        <item x="15"/>
        <item x="16"/>
        <item t="default"/>
      </items>
    </pivotField>
    <pivotField showAll="0">
      <items count="4">
        <item x="2"/>
        <item x="0"/>
        <item x="1"/>
        <item t="default"/>
      </items>
    </pivotField>
    <pivotField axis="axisRow" showAll="0">
      <items count="145">
        <item x="89"/>
        <item x="111"/>
        <item x="119"/>
        <item x="84"/>
        <item x="85"/>
        <item x="112"/>
        <item x="120"/>
        <item x="6"/>
        <item x="23"/>
        <item x="7"/>
        <item x="90"/>
        <item x="56"/>
        <item x="0"/>
        <item x="1"/>
        <item x="37"/>
        <item x="102"/>
        <item x="2"/>
        <item x="4"/>
        <item x="8"/>
        <item x="24"/>
        <item x="68"/>
        <item x="71"/>
        <item x="72"/>
        <item x="33"/>
        <item x="29"/>
        <item x="38"/>
        <item x="39"/>
        <item x="30"/>
        <item x="57"/>
        <item x="54"/>
        <item x="58"/>
        <item x="55"/>
        <item x="138"/>
        <item x="9"/>
        <item x="64"/>
        <item x="69"/>
        <item x="70"/>
        <item x="67"/>
        <item x="3"/>
        <item x="99"/>
        <item x="113"/>
        <item x="34"/>
        <item x="40"/>
        <item x="35"/>
        <item x="75"/>
        <item x="65"/>
        <item x="10"/>
        <item x="25"/>
        <item x="73"/>
        <item x="76"/>
        <item x="77"/>
        <item x="134"/>
        <item x="41"/>
        <item x="59"/>
        <item x="42"/>
        <item x="86"/>
        <item x="5"/>
        <item x="43"/>
        <item x="87"/>
        <item x="88"/>
        <item x="11"/>
        <item x="26"/>
        <item x="12"/>
        <item x="91"/>
        <item x="94"/>
        <item x="44"/>
        <item x="125"/>
        <item x="139"/>
        <item x="100"/>
        <item x="114"/>
        <item x="45"/>
        <item x="103"/>
        <item x="104"/>
        <item x="78"/>
        <item x="140"/>
        <item x="13"/>
        <item x="36"/>
        <item x="31"/>
        <item x="109"/>
        <item x="110"/>
        <item x="27"/>
        <item x="14"/>
        <item x="60"/>
        <item x="61"/>
        <item x="28"/>
        <item x="135"/>
        <item x="15"/>
        <item x="105"/>
        <item x="115"/>
        <item x="46"/>
        <item x="79"/>
        <item x="80"/>
        <item x="95"/>
        <item x="116"/>
        <item x="121"/>
        <item x="122"/>
        <item x="136"/>
        <item x="92"/>
        <item x="16"/>
        <item x="81"/>
        <item x="126"/>
        <item x="127"/>
        <item x="93"/>
        <item x="96"/>
        <item x="82"/>
        <item x="131"/>
        <item x="47"/>
        <item x="117"/>
        <item x="141"/>
        <item x="17"/>
        <item x="66"/>
        <item x="106"/>
        <item x="48"/>
        <item x="107"/>
        <item x="123"/>
        <item x="108"/>
        <item x="132"/>
        <item x="18"/>
        <item x="97"/>
        <item x="128"/>
        <item x="19"/>
        <item x="129"/>
        <item x="20"/>
        <item x="49"/>
        <item x="32"/>
        <item x="118"/>
        <item x="124"/>
        <item x="50"/>
        <item x="137"/>
        <item x="130"/>
        <item x="133"/>
        <item x="62"/>
        <item x="63"/>
        <item x="142"/>
        <item x="143"/>
        <item x="21"/>
        <item x="98"/>
        <item x="22"/>
        <item x="74"/>
        <item x="83"/>
        <item x="101"/>
        <item x="51"/>
        <item x="52"/>
        <item x="53"/>
        <item t="default"/>
      </items>
    </pivotField>
    <pivotField dataField="1" numFmtId="4" showAll="0"/>
    <pivotField numFmtId="4" showAll="0"/>
    <pivotField showAll="0"/>
    <pivotField numFmtId="4" showAll="0"/>
  </pivotFields>
  <rowFields count="2">
    <field x="2"/>
    <field x="4"/>
  </rowFields>
  <rowItems count="167">
    <i>
      <x/>
    </i>
    <i r="1">
      <x v="12"/>
    </i>
    <i r="1">
      <x v="13"/>
    </i>
    <i>
      <x v="1"/>
    </i>
    <i r="1">
      <x v="13"/>
    </i>
    <i r="1">
      <x v="16"/>
    </i>
    <i r="1">
      <x v="17"/>
    </i>
    <i r="1">
      <x v="38"/>
    </i>
    <i>
      <x v="2"/>
    </i>
    <i r="1">
      <x v="7"/>
    </i>
    <i r="1">
      <x v="8"/>
    </i>
    <i r="1">
      <x v="9"/>
    </i>
    <i r="1">
      <x v="18"/>
    </i>
    <i r="1">
      <x v="19"/>
    </i>
    <i r="1">
      <x v="33"/>
    </i>
    <i r="1">
      <x v="46"/>
    </i>
    <i r="1">
      <x v="47"/>
    </i>
    <i r="1">
      <x v="56"/>
    </i>
    <i r="1">
      <x v="60"/>
    </i>
    <i r="1">
      <x v="61"/>
    </i>
    <i r="1">
      <x v="62"/>
    </i>
    <i r="1">
      <x v="75"/>
    </i>
    <i r="1">
      <x v="80"/>
    </i>
    <i r="1">
      <x v="81"/>
    </i>
    <i r="1">
      <x v="84"/>
    </i>
    <i r="1">
      <x v="86"/>
    </i>
    <i r="1">
      <x v="98"/>
    </i>
    <i r="1">
      <x v="109"/>
    </i>
    <i r="1">
      <x v="117"/>
    </i>
    <i r="1">
      <x v="120"/>
    </i>
    <i r="1">
      <x v="122"/>
    </i>
    <i r="1">
      <x v="135"/>
    </i>
    <i r="1">
      <x v="137"/>
    </i>
    <i>
      <x v="3"/>
    </i>
    <i r="1">
      <x v="13"/>
    </i>
    <i r="1">
      <x v="14"/>
    </i>
    <i r="1">
      <x v="23"/>
    </i>
    <i r="1">
      <x v="24"/>
    </i>
    <i r="1">
      <x v="25"/>
    </i>
    <i r="1">
      <x v="26"/>
    </i>
    <i r="1">
      <x v="27"/>
    </i>
    <i r="1">
      <x v="41"/>
    </i>
    <i r="1">
      <x v="42"/>
    </i>
    <i r="1">
      <x v="43"/>
    </i>
    <i r="1">
      <x v="52"/>
    </i>
    <i r="1">
      <x v="54"/>
    </i>
    <i r="1">
      <x v="57"/>
    </i>
    <i r="1">
      <x v="65"/>
    </i>
    <i r="1">
      <x v="70"/>
    </i>
    <i r="1">
      <x v="76"/>
    </i>
    <i r="1">
      <x v="77"/>
    </i>
    <i r="1">
      <x v="89"/>
    </i>
    <i r="1">
      <x v="106"/>
    </i>
    <i r="1">
      <x v="112"/>
    </i>
    <i r="1">
      <x v="123"/>
    </i>
    <i r="1">
      <x v="124"/>
    </i>
    <i r="1">
      <x v="127"/>
    </i>
    <i r="1">
      <x v="141"/>
    </i>
    <i r="1">
      <x v="142"/>
    </i>
    <i r="1">
      <x v="143"/>
    </i>
    <i>
      <x v="4"/>
    </i>
    <i r="1">
      <x v="11"/>
    </i>
    <i r="1">
      <x v="28"/>
    </i>
    <i r="1">
      <x v="29"/>
    </i>
    <i r="1">
      <x v="30"/>
    </i>
    <i r="1">
      <x v="31"/>
    </i>
    <i r="1">
      <x v="53"/>
    </i>
    <i r="1">
      <x v="82"/>
    </i>
    <i r="1">
      <x v="83"/>
    </i>
    <i r="1">
      <x v="131"/>
    </i>
    <i r="1">
      <x v="132"/>
    </i>
    <i>
      <x v="5"/>
    </i>
    <i r="1">
      <x v="34"/>
    </i>
    <i r="1">
      <x v="45"/>
    </i>
    <i r="1">
      <x v="110"/>
    </i>
    <i>
      <x v="6"/>
    </i>
    <i r="1">
      <x v="20"/>
    </i>
    <i r="1">
      <x v="21"/>
    </i>
    <i r="1">
      <x v="22"/>
    </i>
    <i r="1">
      <x v="35"/>
    </i>
    <i r="1">
      <x v="36"/>
    </i>
    <i r="1">
      <x v="37"/>
    </i>
    <i>
      <x v="7"/>
    </i>
    <i r="1">
      <x v="44"/>
    </i>
    <i r="1">
      <x v="48"/>
    </i>
    <i r="1">
      <x v="49"/>
    </i>
    <i r="1">
      <x v="50"/>
    </i>
    <i r="1">
      <x v="73"/>
    </i>
    <i r="1">
      <x v="90"/>
    </i>
    <i r="1">
      <x v="91"/>
    </i>
    <i r="1">
      <x v="99"/>
    </i>
    <i r="1">
      <x v="104"/>
    </i>
    <i r="1">
      <x v="138"/>
    </i>
    <i r="1">
      <x v="139"/>
    </i>
    <i>
      <x v="8"/>
    </i>
    <i r="1">
      <x v="3"/>
    </i>
    <i r="1">
      <x v="4"/>
    </i>
    <i r="1">
      <x v="55"/>
    </i>
    <i r="1">
      <x v="58"/>
    </i>
    <i r="1">
      <x v="59"/>
    </i>
    <i>
      <x v="9"/>
    </i>
    <i r="1">
      <x/>
    </i>
    <i r="1">
      <x v="10"/>
    </i>
    <i r="1">
      <x v="63"/>
    </i>
    <i r="1">
      <x v="64"/>
    </i>
    <i r="1">
      <x v="92"/>
    </i>
    <i r="1">
      <x v="97"/>
    </i>
    <i r="1">
      <x v="102"/>
    </i>
    <i r="1">
      <x v="103"/>
    </i>
    <i>
      <x v="10"/>
    </i>
    <i r="1">
      <x v="13"/>
    </i>
    <i r="1">
      <x v="15"/>
    </i>
    <i r="1">
      <x v="39"/>
    </i>
    <i r="1">
      <x v="68"/>
    </i>
    <i r="1">
      <x v="71"/>
    </i>
    <i r="1">
      <x v="72"/>
    </i>
    <i r="1">
      <x v="87"/>
    </i>
    <i r="1">
      <x v="111"/>
    </i>
    <i r="1">
      <x v="113"/>
    </i>
    <i r="1">
      <x v="115"/>
    </i>
    <i r="1">
      <x v="118"/>
    </i>
    <i r="1">
      <x v="136"/>
    </i>
    <i r="1">
      <x v="140"/>
    </i>
    <i>
      <x v="11"/>
    </i>
    <i r="1">
      <x v="78"/>
    </i>
    <i r="1">
      <x v="79"/>
    </i>
    <i>
      <x v="12"/>
    </i>
    <i r="1">
      <x v="1"/>
    </i>
    <i r="1">
      <x v="2"/>
    </i>
    <i r="1">
      <x v="5"/>
    </i>
    <i r="1">
      <x v="6"/>
    </i>
    <i r="1">
      <x v="40"/>
    </i>
    <i r="1">
      <x v="69"/>
    </i>
    <i r="1">
      <x v="88"/>
    </i>
    <i r="1">
      <x v="93"/>
    </i>
    <i r="1">
      <x v="94"/>
    </i>
    <i r="1">
      <x v="95"/>
    </i>
    <i r="1">
      <x v="107"/>
    </i>
    <i r="1">
      <x v="114"/>
    </i>
    <i r="1">
      <x v="125"/>
    </i>
    <i r="1">
      <x v="126"/>
    </i>
    <i>
      <x v="13"/>
    </i>
    <i r="1">
      <x v="66"/>
    </i>
    <i r="1">
      <x v="100"/>
    </i>
    <i r="1">
      <x v="101"/>
    </i>
    <i>
      <x v="14"/>
    </i>
    <i r="1">
      <x v="13"/>
    </i>
    <i r="1">
      <x v="119"/>
    </i>
    <i>
      <x v="15"/>
    </i>
    <i r="1">
      <x v="13"/>
    </i>
    <i r="1">
      <x v="51"/>
    </i>
    <i r="1">
      <x v="85"/>
    </i>
    <i r="1">
      <x v="96"/>
    </i>
    <i r="1">
      <x v="105"/>
    </i>
    <i r="1">
      <x v="116"/>
    </i>
    <i r="1">
      <x v="121"/>
    </i>
    <i r="1">
      <x v="128"/>
    </i>
    <i r="1">
      <x v="129"/>
    </i>
    <i r="1">
      <x v="130"/>
    </i>
    <i>
      <x v="16"/>
    </i>
    <i r="1">
      <x v="32"/>
    </i>
    <i r="1">
      <x v="67"/>
    </i>
    <i r="1">
      <x v="74"/>
    </i>
    <i r="1">
      <x v="108"/>
    </i>
    <i r="1">
      <x v="133"/>
    </i>
    <i r="1">
      <x v="134"/>
    </i>
    <i t="grand">
      <x/>
    </i>
  </rowItems>
  <colFields count="1">
    <field x="1"/>
  </colFields>
  <colItems count="7">
    <i>
      <x/>
    </i>
    <i>
      <x v="1"/>
    </i>
    <i>
      <x v="2"/>
    </i>
    <i>
      <x v="3"/>
    </i>
    <i>
      <x v="4"/>
    </i>
    <i>
      <x v="5"/>
    </i>
    <i t="grand">
      <x/>
    </i>
  </colItems>
  <dataFields count="1">
    <dataField name="Sum of Calculated Total" fld="5"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 xr10:uid="{B91ECD71-E7C0-4E8B-A768-640584E193DF}" sourceName="County">
  <pivotTables>
    <pivotTable tabId="11" name="PivotTable3"/>
  </pivotTables>
  <data>
    <tabular pivotCacheId="759118131">
      <items count="17">
        <i x="0" s="1"/>
        <i x="1" s="1"/>
        <i x="2" s="1"/>
        <i x="3" s="1"/>
        <i x="4" s="1"/>
        <i x="5" s="1"/>
        <i x="6" s="1"/>
        <i x="7" s="1"/>
        <i x="8" s="1"/>
        <i x="9" s="1"/>
        <i x="10" s="1"/>
        <i x="11" s="1"/>
        <i x="12" s="1"/>
        <i x="13" s="1"/>
        <i x="14" s="1"/>
        <i x="15" s="1"/>
        <i x="1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trict_Type" xr10:uid="{56F520E7-804A-45E7-A358-29CCC14EBFC4}" sourceName="District Type">
  <pivotTables>
    <pivotTable tabId="11" name="PivotTable3"/>
  </pivotTables>
  <data>
    <tabular pivotCacheId="759118131">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orting_Period" xr10:uid="{EAC54503-1BB7-444C-9F6B-E867C5799EAC}" sourceName="Reporting Period">
  <pivotTables>
    <pivotTable tabId="11" name="PivotTable3"/>
  </pivotTables>
  <data>
    <tabular pivotCacheId="759118131">
      <items count="6">
        <i x="0" s="1"/>
        <i x="1" s="1"/>
        <i x="2" s="1"/>
        <i x="3" s="1"/>
        <i x="4" s="1"/>
        <i x="5"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xr10:uid="{9BCB2AC0-62BB-4C8D-9D72-3F80BCD939F9}" cache="Slicer_County" caption="County" rowHeight="241300"/>
  <slicer name="District Type" xr10:uid="{5F97510E-0D98-4109-8EC3-1BAFAC54215F}" cache="Slicer_District_Type" caption="District Type" rowHeight="241300"/>
  <slicer name="Reporting Period" xr10:uid="{578C669B-EAB3-4245-B39E-E6BE19FBE951}" cache="Slicer_Reporting_Period" caption="Reporting Period"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F47A47-E49C-466E-B3E9-E51E90DE34F2}" name="Table1" displayName="Table1" ref="A1:I895" totalsRowShown="0" headerRowDxfId="12" headerRowBorderDxfId="11" tableBorderDxfId="10" totalsRowBorderDxfId="9">
  <autoFilter ref="A1:I895" xr:uid="{5EF47A47-E49C-466E-B3E9-E51E90DE34F2}"/>
  <tableColumns count="9">
    <tableColumn id="1" xr3:uid="{89811613-958D-4E14-8EF8-8406476CCB8A}" name="Fiscal Year" dataDxfId="8"/>
    <tableColumn id="2" xr3:uid="{A3D3FAF9-CBF3-43CB-894F-2FE80F0DAFC5}" name="Reporting Period" dataDxfId="7"/>
    <tableColumn id="3" xr3:uid="{565EB37B-8243-49CA-9C89-AE000215CBF5}" name="County" dataDxfId="6"/>
    <tableColumn id="4" xr3:uid="{AF7249CD-B40D-4A3A-BBD5-F27061015231}" name="District Type" dataDxfId="5"/>
    <tableColumn id="5" xr3:uid="{EA8B5B84-4C37-482A-A7DB-FDD62FC5DA71}" name="Entity Name" dataDxfId="4"/>
    <tableColumn id="6" xr3:uid="{4FF4F417-3926-425E-8EDA-0CBF45F7EB31}" name="Calculated Total" dataDxfId="3"/>
    <tableColumn id="7" xr3:uid="{462CA4D2-AC72-4057-B156-51C3D0BF2350}" name="Adjusted Total" dataDxfId="2"/>
    <tableColumn id="8" xr3:uid="{6BCCBB75-ADA5-4205-AF4D-F4BFB468FCFB}" name="Column1" dataDxfId="1">
      <calculatedColumnFormula>[1]!Table1[[#This Row],[Calculated Total]]=[1]!Table1[[#This Row],[Adjusted Total]]</calculatedColumnFormula>
    </tableColumn>
    <tableColumn id="9" xr3:uid="{FEB34D3D-2736-41CC-B02E-2D21C4FDF024}" name="Column2" dataDxfId="0">
      <calculatedColumnFormula>[1]!Table1[[#This Row],[Adjusted Total]]-[1]!Table1[[#This Row],[Calculated Total]]</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heetViews>
  <sheetFormatPr defaultRowHeight="15"/>
  <cols>
    <col min="1" max="1" width="18.28515625" style="1" bestFit="1" customWidth="1"/>
    <col min="2" max="2" width="26.28515625" style="1" bestFit="1" customWidth="1"/>
    <col min="3" max="3" width="27.5703125" style="1" bestFit="1" customWidth="1"/>
    <col min="4" max="4" width="20.85546875" style="1" bestFit="1" customWidth="1"/>
    <col min="5" max="5" width="23.42578125" style="1" customWidth="1"/>
    <col min="6" max="6" width="20.85546875" style="1" bestFit="1" customWidth="1"/>
    <col min="7" max="7" width="22.28515625" style="1" bestFit="1" customWidth="1"/>
    <col min="8" max="8" width="27.5703125" style="1" bestFit="1" customWidth="1"/>
    <col min="9" max="256" width="9.140625" style="1"/>
    <col min="257" max="263" width="14.7109375" style="1" customWidth="1"/>
    <col min="264" max="264" width="16.5703125" style="1" bestFit="1" customWidth="1"/>
    <col min="265" max="512" width="9.140625" style="1"/>
    <col min="513" max="519" width="14.7109375" style="1" customWidth="1"/>
    <col min="520" max="520" width="16.5703125" style="1" bestFit="1" customWidth="1"/>
    <col min="521" max="768" width="9.140625" style="1"/>
    <col min="769" max="775" width="14.7109375" style="1" customWidth="1"/>
    <col min="776" max="776" width="16.5703125" style="1" bestFit="1" customWidth="1"/>
    <col min="777" max="1024" width="9.140625" style="1"/>
    <col min="1025" max="1031" width="14.7109375" style="1" customWidth="1"/>
    <col min="1032" max="1032" width="16.5703125" style="1" bestFit="1" customWidth="1"/>
    <col min="1033" max="1280" width="9.140625" style="1"/>
    <col min="1281" max="1287" width="14.7109375" style="1" customWidth="1"/>
    <col min="1288" max="1288" width="16.5703125" style="1" bestFit="1" customWidth="1"/>
    <col min="1289" max="1536" width="9.140625" style="1"/>
    <col min="1537" max="1543" width="14.7109375" style="1" customWidth="1"/>
    <col min="1544" max="1544" width="16.5703125" style="1" bestFit="1" customWidth="1"/>
    <col min="1545" max="1792" width="9.140625" style="1"/>
    <col min="1793" max="1799" width="14.7109375" style="1" customWidth="1"/>
    <col min="1800" max="1800" width="16.5703125" style="1" bestFit="1" customWidth="1"/>
    <col min="1801" max="2048" width="9.140625" style="1"/>
    <col min="2049" max="2055" width="14.7109375" style="1" customWidth="1"/>
    <col min="2056" max="2056" width="16.5703125" style="1" bestFit="1" customWidth="1"/>
    <col min="2057" max="2304" width="9.140625" style="1"/>
    <col min="2305" max="2311" width="14.7109375" style="1" customWidth="1"/>
    <col min="2312" max="2312" width="16.5703125" style="1" bestFit="1" customWidth="1"/>
    <col min="2313" max="2560" width="9.140625" style="1"/>
    <col min="2561" max="2567" width="14.7109375" style="1" customWidth="1"/>
    <col min="2568" max="2568" width="16.5703125" style="1" bestFit="1" customWidth="1"/>
    <col min="2569" max="2816" width="9.140625" style="1"/>
    <col min="2817" max="2823" width="14.7109375" style="1" customWidth="1"/>
    <col min="2824" max="2824" width="16.5703125" style="1" bestFit="1" customWidth="1"/>
    <col min="2825" max="3072" width="9.140625" style="1"/>
    <col min="3073" max="3079" width="14.7109375" style="1" customWidth="1"/>
    <col min="3080" max="3080" width="16.5703125" style="1" bestFit="1" customWidth="1"/>
    <col min="3081" max="3328" width="9.140625" style="1"/>
    <col min="3329" max="3335" width="14.7109375" style="1" customWidth="1"/>
    <col min="3336" max="3336" width="16.5703125" style="1" bestFit="1" customWidth="1"/>
    <col min="3337" max="3584" width="9.140625" style="1"/>
    <col min="3585" max="3591" width="14.7109375" style="1" customWidth="1"/>
    <col min="3592" max="3592" width="16.5703125" style="1" bestFit="1" customWidth="1"/>
    <col min="3593" max="3840" width="9.140625" style="1"/>
    <col min="3841" max="3847" width="14.7109375" style="1" customWidth="1"/>
    <col min="3848" max="3848" width="16.5703125" style="1" bestFit="1" customWidth="1"/>
    <col min="3849" max="4096" width="9.140625" style="1"/>
    <col min="4097" max="4103" width="14.7109375" style="1" customWidth="1"/>
    <col min="4104" max="4104" width="16.5703125" style="1" bestFit="1" customWidth="1"/>
    <col min="4105" max="4352" width="9.140625" style="1"/>
    <col min="4353" max="4359" width="14.7109375" style="1" customWidth="1"/>
    <col min="4360" max="4360" width="16.5703125" style="1" bestFit="1" customWidth="1"/>
    <col min="4361" max="4608" width="9.140625" style="1"/>
    <col min="4609" max="4615" width="14.7109375" style="1" customWidth="1"/>
    <col min="4616" max="4616" width="16.5703125" style="1" bestFit="1" customWidth="1"/>
    <col min="4617" max="4864" width="9.140625" style="1"/>
    <col min="4865" max="4871" width="14.7109375" style="1" customWidth="1"/>
    <col min="4872" max="4872" width="16.5703125" style="1" bestFit="1" customWidth="1"/>
    <col min="4873" max="5120" width="9.140625" style="1"/>
    <col min="5121" max="5127" width="14.7109375" style="1" customWidth="1"/>
    <col min="5128" max="5128" width="16.5703125" style="1" bestFit="1" customWidth="1"/>
    <col min="5129" max="5376" width="9.140625" style="1"/>
    <col min="5377" max="5383" width="14.7109375" style="1" customWidth="1"/>
    <col min="5384" max="5384" width="16.5703125" style="1" bestFit="1" customWidth="1"/>
    <col min="5385" max="5632" width="9.140625" style="1"/>
    <col min="5633" max="5639" width="14.7109375" style="1" customWidth="1"/>
    <col min="5640" max="5640" width="16.5703125" style="1" bestFit="1" customWidth="1"/>
    <col min="5641" max="5888" width="9.140625" style="1"/>
    <col min="5889" max="5895" width="14.7109375" style="1" customWidth="1"/>
    <col min="5896" max="5896" width="16.5703125" style="1" bestFit="1" customWidth="1"/>
    <col min="5897" max="6144" width="9.140625" style="1"/>
    <col min="6145" max="6151" width="14.7109375" style="1" customWidth="1"/>
    <col min="6152" max="6152" width="16.5703125" style="1" bestFit="1" customWidth="1"/>
    <col min="6153" max="6400" width="9.140625" style="1"/>
    <col min="6401" max="6407" width="14.7109375" style="1" customWidth="1"/>
    <col min="6408" max="6408" width="16.5703125" style="1" bestFit="1" customWidth="1"/>
    <col min="6409" max="6656" width="9.140625" style="1"/>
    <col min="6657" max="6663" width="14.7109375" style="1" customWidth="1"/>
    <col min="6664" max="6664" width="16.5703125" style="1" bestFit="1" customWidth="1"/>
    <col min="6665" max="6912" width="9.140625" style="1"/>
    <col min="6913" max="6919" width="14.7109375" style="1" customWidth="1"/>
    <col min="6920" max="6920" width="16.5703125" style="1" bestFit="1" customWidth="1"/>
    <col min="6921" max="7168" width="9.140625" style="1"/>
    <col min="7169" max="7175" width="14.7109375" style="1" customWidth="1"/>
    <col min="7176" max="7176" width="16.5703125" style="1" bestFit="1" customWidth="1"/>
    <col min="7177" max="7424" width="9.140625" style="1"/>
    <col min="7425" max="7431" width="14.7109375" style="1" customWidth="1"/>
    <col min="7432" max="7432" width="16.5703125" style="1" bestFit="1" customWidth="1"/>
    <col min="7433" max="7680" width="9.140625" style="1"/>
    <col min="7681" max="7687" width="14.7109375" style="1" customWidth="1"/>
    <col min="7688" max="7688" width="16.5703125" style="1" bestFit="1" customWidth="1"/>
    <col min="7689" max="7936" width="9.140625" style="1"/>
    <col min="7937" max="7943" width="14.7109375" style="1" customWidth="1"/>
    <col min="7944" max="7944" width="16.5703125" style="1" bestFit="1" customWidth="1"/>
    <col min="7945" max="8192" width="9.140625" style="1"/>
    <col min="8193" max="8199" width="14.7109375" style="1" customWidth="1"/>
    <col min="8200" max="8200" width="16.5703125" style="1" bestFit="1" customWidth="1"/>
    <col min="8201" max="8448" width="9.140625" style="1"/>
    <col min="8449" max="8455" width="14.7109375" style="1" customWidth="1"/>
    <col min="8456" max="8456" width="16.5703125" style="1" bestFit="1" customWidth="1"/>
    <col min="8457" max="8704" width="9.140625" style="1"/>
    <col min="8705" max="8711" width="14.7109375" style="1" customWidth="1"/>
    <col min="8712" max="8712" width="16.5703125" style="1" bestFit="1" customWidth="1"/>
    <col min="8713" max="8960" width="9.140625" style="1"/>
    <col min="8961" max="8967" width="14.7109375" style="1" customWidth="1"/>
    <col min="8968" max="8968" width="16.5703125" style="1" bestFit="1" customWidth="1"/>
    <col min="8969" max="9216" width="9.140625" style="1"/>
    <col min="9217" max="9223" width="14.7109375" style="1" customWidth="1"/>
    <col min="9224" max="9224" width="16.5703125" style="1" bestFit="1" customWidth="1"/>
    <col min="9225" max="9472" width="9.140625" style="1"/>
    <col min="9473" max="9479" width="14.7109375" style="1" customWidth="1"/>
    <col min="9480" max="9480" width="16.5703125" style="1" bestFit="1" customWidth="1"/>
    <col min="9481" max="9728" width="9.140625" style="1"/>
    <col min="9729" max="9735" width="14.7109375" style="1" customWidth="1"/>
    <col min="9736" max="9736" width="16.5703125" style="1" bestFit="1" customWidth="1"/>
    <col min="9737" max="9984" width="9.140625" style="1"/>
    <col min="9985" max="9991" width="14.7109375" style="1" customWidth="1"/>
    <col min="9992" max="9992" width="16.5703125" style="1" bestFit="1" customWidth="1"/>
    <col min="9993" max="10240" width="9.140625" style="1"/>
    <col min="10241" max="10247" width="14.7109375" style="1" customWidth="1"/>
    <col min="10248" max="10248" width="16.5703125" style="1" bestFit="1" customWidth="1"/>
    <col min="10249" max="10496" width="9.140625" style="1"/>
    <col min="10497" max="10503" width="14.7109375" style="1" customWidth="1"/>
    <col min="10504" max="10504" width="16.5703125" style="1" bestFit="1" customWidth="1"/>
    <col min="10505" max="10752" width="9.140625" style="1"/>
    <col min="10753" max="10759" width="14.7109375" style="1" customWidth="1"/>
    <col min="10760" max="10760" width="16.5703125" style="1" bestFit="1" customWidth="1"/>
    <col min="10761" max="11008" width="9.140625" style="1"/>
    <col min="11009" max="11015" width="14.7109375" style="1" customWidth="1"/>
    <col min="11016" max="11016" width="16.5703125" style="1" bestFit="1" customWidth="1"/>
    <col min="11017" max="11264" width="9.140625" style="1"/>
    <col min="11265" max="11271" width="14.7109375" style="1" customWidth="1"/>
    <col min="11272" max="11272" width="16.5703125" style="1" bestFit="1" customWidth="1"/>
    <col min="11273" max="11520" width="9.140625" style="1"/>
    <col min="11521" max="11527" width="14.7109375" style="1" customWidth="1"/>
    <col min="11528" max="11528" width="16.5703125" style="1" bestFit="1" customWidth="1"/>
    <col min="11529" max="11776" width="9.140625" style="1"/>
    <col min="11777" max="11783" width="14.7109375" style="1" customWidth="1"/>
    <col min="11784" max="11784" width="16.5703125" style="1" bestFit="1" customWidth="1"/>
    <col min="11785" max="12032" width="9.140625" style="1"/>
    <col min="12033" max="12039" width="14.7109375" style="1" customWidth="1"/>
    <col min="12040" max="12040" width="16.5703125" style="1" bestFit="1" customWidth="1"/>
    <col min="12041" max="12288" width="9.140625" style="1"/>
    <col min="12289" max="12295" width="14.7109375" style="1" customWidth="1"/>
    <col min="12296" max="12296" width="16.5703125" style="1" bestFit="1" customWidth="1"/>
    <col min="12297" max="12544" width="9.140625" style="1"/>
    <col min="12545" max="12551" width="14.7109375" style="1" customWidth="1"/>
    <col min="12552" max="12552" width="16.5703125" style="1" bestFit="1" customWidth="1"/>
    <col min="12553" max="12800" width="9.140625" style="1"/>
    <col min="12801" max="12807" width="14.7109375" style="1" customWidth="1"/>
    <col min="12808" max="12808" width="16.5703125" style="1" bestFit="1" customWidth="1"/>
    <col min="12809" max="13056" width="9.140625" style="1"/>
    <col min="13057" max="13063" width="14.7109375" style="1" customWidth="1"/>
    <col min="13064" max="13064" width="16.5703125" style="1" bestFit="1" customWidth="1"/>
    <col min="13065" max="13312" width="9.140625" style="1"/>
    <col min="13313" max="13319" width="14.7109375" style="1" customWidth="1"/>
    <col min="13320" max="13320" width="16.5703125" style="1" bestFit="1" customWidth="1"/>
    <col min="13321" max="13568" width="9.140625" style="1"/>
    <col min="13569" max="13575" width="14.7109375" style="1" customWidth="1"/>
    <col min="13576" max="13576" width="16.5703125" style="1" bestFit="1" customWidth="1"/>
    <col min="13577" max="13824" width="9.140625" style="1"/>
    <col min="13825" max="13831" width="14.7109375" style="1" customWidth="1"/>
    <col min="13832" max="13832" width="16.5703125" style="1" bestFit="1" customWidth="1"/>
    <col min="13833" max="14080" width="9.140625" style="1"/>
    <col min="14081" max="14087" width="14.7109375" style="1" customWidth="1"/>
    <col min="14088" max="14088" width="16.5703125" style="1" bestFit="1" customWidth="1"/>
    <col min="14089" max="14336" width="9.140625" style="1"/>
    <col min="14337" max="14343" width="14.7109375" style="1" customWidth="1"/>
    <col min="14344" max="14344" width="16.5703125" style="1" bestFit="1" customWidth="1"/>
    <col min="14345" max="14592" width="9.140625" style="1"/>
    <col min="14593" max="14599" width="14.7109375" style="1" customWidth="1"/>
    <col min="14600" max="14600" width="16.5703125" style="1" bestFit="1" customWidth="1"/>
    <col min="14601" max="14848" width="9.140625" style="1"/>
    <col min="14849" max="14855" width="14.7109375" style="1" customWidth="1"/>
    <col min="14856" max="14856" width="16.5703125" style="1" bestFit="1" customWidth="1"/>
    <col min="14857" max="15104" width="9.140625" style="1"/>
    <col min="15105" max="15111" width="14.7109375" style="1" customWidth="1"/>
    <col min="15112" max="15112" width="16.5703125" style="1" bestFit="1" customWidth="1"/>
    <col min="15113" max="15360" width="9.140625" style="1"/>
    <col min="15361" max="15367" width="14.7109375" style="1" customWidth="1"/>
    <col min="15368" max="15368" width="16.5703125" style="1" bestFit="1" customWidth="1"/>
    <col min="15369" max="15616" width="9.140625" style="1"/>
    <col min="15617" max="15623" width="14.7109375" style="1" customWidth="1"/>
    <col min="15624" max="15624" width="16.5703125" style="1" bestFit="1" customWidth="1"/>
    <col min="15625" max="15872" width="9.140625" style="1"/>
    <col min="15873" max="15879" width="14.7109375" style="1" customWidth="1"/>
    <col min="15880" max="15880" width="16.5703125" style="1" bestFit="1" customWidth="1"/>
    <col min="15881" max="16128" width="9.140625" style="1"/>
    <col min="16129" max="16135" width="14.7109375" style="1" customWidth="1"/>
    <col min="16136" max="16136" width="16.5703125" style="1" bestFit="1" customWidth="1"/>
    <col min="16137" max="16384" width="9.140625" style="1"/>
  </cols>
  <sheetData>
    <row r="1" spans="1:11">
      <c r="A1" s="14"/>
      <c r="B1" s="14"/>
      <c r="C1" s="14"/>
      <c r="D1" s="14"/>
      <c r="E1" s="14"/>
      <c r="F1" s="14"/>
      <c r="G1" s="14"/>
      <c r="H1" s="14"/>
      <c r="I1" s="14"/>
      <c r="J1" s="14"/>
      <c r="K1" s="14"/>
    </row>
    <row r="2" spans="1:11" ht="18">
      <c r="A2" s="14"/>
      <c r="B2" s="14"/>
      <c r="C2" s="118" t="s">
        <v>0</v>
      </c>
      <c r="D2" s="118"/>
      <c r="E2" s="118"/>
      <c r="F2" s="118"/>
      <c r="G2" s="118"/>
      <c r="H2" s="14"/>
      <c r="I2" s="14"/>
      <c r="J2" s="14"/>
      <c r="K2" s="14"/>
    </row>
    <row r="3" spans="1:11" ht="18">
      <c r="A3" s="14"/>
      <c r="B3" s="14"/>
      <c r="C3" s="118" t="s">
        <v>1</v>
      </c>
      <c r="D3" s="118"/>
      <c r="E3" s="118"/>
      <c r="F3" s="118"/>
      <c r="G3" s="118"/>
      <c r="H3" s="14"/>
      <c r="I3" s="14"/>
      <c r="J3" s="14"/>
      <c r="K3" s="14"/>
    </row>
    <row r="4" spans="1:11" ht="18">
      <c r="A4" s="14"/>
      <c r="B4" s="14"/>
      <c r="C4" s="15"/>
      <c r="D4" s="15"/>
      <c r="E4" s="16" t="s">
        <v>256</v>
      </c>
      <c r="F4" s="15"/>
      <c r="G4" s="15"/>
      <c r="H4" s="14"/>
      <c r="I4" s="14"/>
      <c r="J4" s="14"/>
      <c r="K4" s="14"/>
    </row>
    <row r="5" spans="1:11">
      <c r="A5" s="14"/>
      <c r="B5" s="14"/>
      <c r="C5" s="14"/>
      <c r="D5" s="14"/>
      <c r="E5" s="14"/>
      <c r="F5" s="14"/>
      <c r="G5" s="14"/>
      <c r="H5" s="14"/>
      <c r="I5" s="14"/>
      <c r="J5" s="14"/>
      <c r="K5" s="14"/>
    </row>
    <row r="6" spans="1:11">
      <c r="A6" s="14"/>
      <c r="B6" s="14"/>
      <c r="C6" s="14"/>
      <c r="D6" s="14"/>
      <c r="E6" s="14"/>
      <c r="F6" s="14"/>
      <c r="G6" s="14"/>
      <c r="H6" s="14"/>
      <c r="I6" s="14"/>
      <c r="J6" s="14"/>
      <c r="K6" s="14"/>
    </row>
    <row r="7" spans="1:11">
      <c r="A7" s="17" t="s">
        <v>2</v>
      </c>
      <c r="B7" s="17" t="s">
        <v>3</v>
      </c>
      <c r="C7" s="17" t="s">
        <v>4</v>
      </c>
      <c r="D7" s="17" t="s">
        <v>5</v>
      </c>
      <c r="E7" s="17" t="s">
        <v>6</v>
      </c>
      <c r="F7" s="17" t="s">
        <v>7</v>
      </c>
      <c r="G7" s="17" t="s">
        <v>8</v>
      </c>
      <c r="H7" s="17" t="s">
        <v>9</v>
      </c>
      <c r="I7" s="14"/>
      <c r="J7" s="14"/>
      <c r="K7" s="14"/>
    </row>
    <row r="8" spans="1:11">
      <c r="A8" s="14"/>
      <c r="B8" s="14"/>
      <c r="C8" s="14"/>
      <c r="D8" s="14"/>
      <c r="E8" s="14"/>
      <c r="F8" s="14"/>
      <c r="G8" s="14"/>
      <c r="H8" s="14"/>
      <c r="I8" s="14"/>
      <c r="J8" s="14"/>
      <c r="K8" s="14"/>
    </row>
    <row r="9" spans="1:11">
      <c r="A9" s="14" t="s">
        <v>10</v>
      </c>
      <c r="B9" s="18">
        <f>BCCRT!N6</f>
        <v>4526007.93</v>
      </c>
      <c r="C9" s="18">
        <f>SCCRT!N6</f>
        <v>16090442.23</v>
      </c>
      <c r="D9" s="19">
        <f>'CIG TAX'!N6</f>
        <v>46895.47</v>
      </c>
      <c r="E9" s="19">
        <f>'LIQ TAX'!N6</f>
        <v>39982.070000000007</v>
      </c>
      <c r="F9" s="18">
        <f>RPTT!N6</f>
        <v>358368.55</v>
      </c>
      <c r="G9" s="18">
        <f>'Gov''t Services'!N6</f>
        <v>1906469.7000000002</v>
      </c>
      <c r="H9" s="20">
        <f>SUM(B9:G9)</f>
        <v>22968165.949999999</v>
      </c>
      <c r="I9" s="14"/>
      <c r="J9" s="14"/>
      <c r="K9" s="14"/>
    </row>
    <row r="10" spans="1:11">
      <c r="A10" s="14" t="s">
        <v>11</v>
      </c>
      <c r="B10" s="18">
        <f>BCCRT!N7</f>
        <v>1273228.57</v>
      </c>
      <c r="C10" s="18">
        <f>SCCRT!N7</f>
        <v>4044998.83</v>
      </c>
      <c r="D10" s="19">
        <f>'CIG TAX'!N7</f>
        <v>21206.69</v>
      </c>
      <c r="E10" s="19">
        <f>'LIQ TAX'!N7</f>
        <v>18080.36</v>
      </c>
      <c r="F10" s="18">
        <f>RPTT!N7</f>
        <v>115057.2</v>
      </c>
      <c r="G10" s="18">
        <f>'Gov''t Services'!N7</f>
        <v>911581.82000000007</v>
      </c>
      <c r="H10" s="20">
        <f t="shared" ref="H10:H25" si="0">SUM(B10:G10)</f>
        <v>6384153.4700000016</v>
      </c>
      <c r="I10" s="14"/>
      <c r="J10" s="14"/>
      <c r="K10" s="14"/>
    </row>
    <row r="11" spans="1:11">
      <c r="A11" s="14" t="s">
        <v>12</v>
      </c>
      <c r="B11" s="18">
        <f>BCCRT!N8</f>
        <v>164395612.87</v>
      </c>
      <c r="C11" s="18">
        <f>SCCRT!N8</f>
        <v>575267054.59000003</v>
      </c>
      <c r="D11" s="19">
        <f>'CIG TAX'!N8</f>
        <v>1861695.54</v>
      </c>
      <c r="E11" s="19">
        <f>'LIQ TAX'!N8</f>
        <v>1587241.62</v>
      </c>
      <c r="F11" s="18">
        <f>RPTT!N8</f>
        <v>18302485.579999998</v>
      </c>
      <c r="G11" s="18">
        <f>'Gov''t Services'!N8</f>
        <v>82071815.760000005</v>
      </c>
      <c r="H11" s="20">
        <f t="shared" si="0"/>
        <v>843485905.96000004</v>
      </c>
      <c r="I11" s="14"/>
      <c r="J11" s="14"/>
      <c r="K11" s="14"/>
    </row>
    <row r="12" spans="1:11">
      <c r="A12" s="14" t="s">
        <v>13</v>
      </c>
      <c r="B12" s="18">
        <f>BCCRT!N9</f>
        <v>3264453.05</v>
      </c>
      <c r="C12" s="18">
        <f>SCCRT!N9</f>
        <v>11033948.98</v>
      </c>
      <c r="D12" s="19">
        <f>'CIG TAX'!N9</f>
        <v>43417.97</v>
      </c>
      <c r="E12" s="19">
        <f>'LIQ TAX'!N9</f>
        <v>37017.21</v>
      </c>
      <c r="F12" s="18">
        <f>RPTT!N9</f>
        <v>938511.2</v>
      </c>
      <c r="G12" s="18">
        <f>'Gov''t Services'!N9</f>
        <v>1970755.9100000001</v>
      </c>
      <c r="H12" s="20">
        <f t="shared" si="0"/>
        <v>17288104.32</v>
      </c>
      <c r="I12" s="14"/>
      <c r="J12" s="14"/>
      <c r="K12" s="14"/>
    </row>
    <row r="13" spans="1:11">
      <c r="A13" s="14" t="s">
        <v>14</v>
      </c>
      <c r="B13" s="18">
        <f>BCCRT!N10</f>
        <v>4781100.4600000009</v>
      </c>
      <c r="C13" s="18">
        <f>SCCRT!N10</f>
        <v>17253192.509999998</v>
      </c>
      <c r="D13" s="19">
        <f>'CIG TAX'!N10</f>
        <v>45123.64</v>
      </c>
      <c r="E13" s="19">
        <f>'LIQ TAX'!N10</f>
        <v>38471.440000000002</v>
      </c>
      <c r="F13" s="18">
        <f>RPTT!N10</f>
        <v>250333.05</v>
      </c>
      <c r="G13" s="18">
        <f>'Gov''t Services'!N10</f>
        <v>2936225.26</v>
      </c>
      <c r="H13" s="20">
        <f t="shared" si="0"/>
        <v>25304446.359999999</v>
      </c>
      <c r="I13" s="14"/>
      <c r="J13" s="14"/>
      <c r="K13" s="14"/>
    </row>
    <row r="14" spans="1:11">
      <c r="A14" s="14" t="s">
        <v>15</v>
      </c>
      <c r="B14" s="18">
        <f>BCCRT!N11</f>
        <v>90427.16</v>
      </c>
      <c r="C14" s="18">
        <f>SCCRT!N11</f>
        <v>770575.5</v>
      </c>
      <c r="D14" s="19">
        <f>'CIG TAX'!N11</f>
        <v>845.06</v>
      </c>
      <c r="E14" s="19">
        <f>'LIQ TAX'!N11</f>
        <v>720.48</v>
      </c>
      <c r="F14" s="18">
        <f>RPTT!N11</f>
        <v>5220.05</v>
      </c>
      <c r="G14" s="18">
        <f>'Gov''t Services'!N11</f>
        <v>131217.50999999998</v>
      </c>
      <c r="H14" s="20">
        <f t="shared" si="0"/>
        <v>999005.76000000013</v>
      </c>
      <c r="I14" s="14"/>
      <c r="J14" s="14"/>
      <c r="K14" s="14"/>
    </row>
    <row r="15" spans="1:11">
      <c r="A15" s="14" t="s">
        <v>16</v>
      </c>
      <c r="B15" s="18">
        <f>BCCRT!N12</f>
        <v>1118619.1600000001</v>
      </c>
      <c r="C15" s="18">
        <f>SCCRT!N12</f>
        <v>4573984.55</v>
      </c>
      <c r="D15" s="19">
        <f>'CIG TAX'!N12</f>
        <v>1441.11</v>
      </c>
      <c r="E15" s="19">
        <f>'LIQ TAX'!N12</f>
        <v>1228.6600000000001</v>
      </c>
      <c r="F15" s="18">
        <f>RPTT!N12</f>
        <v>4175.6000000000004</v>
      </c>
      <c r="G15" s="18">
        <f>'Gov''t Services'!N12</f>
        <v>217919.97000000003</v>
      </c>
      <c r="H15" s="20">
        <f t="shared" si="0"/>
        <v>5917369.0499999998</v>
      </c>
      <c r="I15" s="14"/>
      <c r="J15" s="14"/>
      <c r="K15" s="14"/>
    </row>
    <row r="16" spans="1:11">
      <c r="A16" s="14" t="s">
        <v>17</v>
      </c>
      <c r="B16" s="18">
        <f>BCCRT!N13</f>
        <v>2065180.49</v>
      </c>
      <c r="C16" s="18">
        <f>SCCRT!N13</f>
        <v>7801696.6900000013</v>
      </c>
      <c r="D16" s="19">
        <f>'CIG TAX'!N13</f>
        <v>13851.7</v>
      </c>
      <c r="E16" s="19">
        <f>'LIQ TAX'!N13</f>
        <v>11809.67</v>
      </c>
      <c r="F16" s="18">
        <f>RPTT!N13</f>
        <v>97164.65</v>
      </c>
      <c r="G16" s="18">
        <f>'Gov''t Services'!N13</f>
        <v>1074491.6499999999</v>
      </c>
      <c r="H16" s="20">
        <f t="shared" si="0"/>
        <v>11064194.850000001</v>
      </c>
      <c r="I16" s="14"/>
      <c r="J16" s="14"/>
      <c r="K16" s="14"/>
    </row>
    <row r="17" spans="1:11">
      <c r="A17" s="14" t="s">
        <v>18</v>
      </c>
      <c r="B17" s="18">
        <f>BCCRT!N14</f>
        <v>728370.17999999993</v>
      </c>
      <c r="C17" s="18">
        <f>SCCRT!N14</f>
        <v>2745968.36</v>
      </c>
      <c r="D17" s="19">
        <f>'CIG TAX'!N14</f>
        <v>4867.29</v>
      </c>
      <c r="E17" s="19">
        <f>'LIQ TAX'!N14</f>
        <v>4149.7199999999993</v>
      </c>
      <c r="F17" s="18">
        <f>RPTT!N14</f>
        <v>19664.149999999998</v>
      </c>
      <c r="G17" s="18">
        <f>'Gov''t Services'!N14</f>
        <v>461678.30000000005</v>
      </c>
      <c r="H17" s="20">
        <f t="shared" si="0"/>
        <v>3964698</v>
      </c>
      <c r="I17" s="14"/>
      <c r="J17" s="14"/>
      <c r="K17" s="14"/>
    </row>
    <row r="18" spans="1:11">
      <c r="A18" s="14" t="s">
        <v>19</v>
      </c>
      <c r="B18" s="18">
        <f>BCCRT!N15</f>
        <v>170796.81</v>
      </c>
      <c r="C18" s="18">
        <f>SCCRT!N15</f>
        <v>667607.69999999995</v>
      </c>
      <c r="D18" s="19">
        <f>'CIG TAX'!N15</f>
        <v>3680.61</v>
      </c>
      <c r="E18" s="19">
        <f>'LIQ TAX'!N15</f>
        <v>3138</v>
      </c>
      <c r="F18" s="18">
        <f>RPTT!N15</f>
        <v>18176.95</v>
      </c>
      <c r="G18" s="18">
        <f>'Gov''t Services'!N15</f>
        <v>311510.26</v>
      </c>
      <c r="H18" s="20">
        <f t="shared" si="0"/>
        <v>1174910.33</v>
      </c>
      <c r="I18" s="14"/>
      <c r="J18" s="14"/>
      <c r="K18" s="14"/>
    </row>
    <row r="19" spans="1:11">
      <c r="A19" s="14" t="s">
        <v>20</v>
      </c>
      <c r="B19" s="18">
        <f>BCCRT!N16</f>
        <v>2839870.4299999997</v>
      </c>
      <c r="C19" s="18">
        <f>SCCRT!N16</f>
        <v>8841911.5499999989</v>
      </c>
      <c r="D19" s="19">
        <f>'CIG TAX'!N16</f>
        <v>50669.460000000006</v>
      </c>
      <c r="E19" s="19">
        <f>'LIQ TAX'!N16</f>
        <v>43199.68</v>
      </c>
      <c r="F19" s="18">
        <f>RPTT!N16</f>
        <v>485131.35</v>
      </c>
      <c r="G19" s="18">
        <f>'Gov''t Services'!N16</f>
        <v>2471640.19</v>
      </c>
      <c r="H19" s="20">
        <f t="shared" si="0"/>
        <v>14732422.659999998</v>
      </c>
      <c r="I19" s="14"/>
      <c r="J19" s="14"/>
      <c r="K19" s="14"/>
    </row>
    <row r="20" spans="1:11">
      <c r="A20" s="14" t="s">
        <v>21</v>
      </c>
      <c r="B20" s="18">
        <f>BCCRT!N17</f>
        <v>176171.31</v>
      </c>
      <c r="C20" s="18">
        <f>SCCRT!N17</f>
        <v>967304.7</v>
      </c>
      <c r="D20" s="19">
        <f>'CIG TAX'!N17</f>
        <v>3711.73</v>
      </c>
      <c r="E20" s="19">
        <f>'LIQ TAX'!N17</f>
        <v>3164.54</v>
      </c>
      <c r="F20" s="18">
        <f>RPTT!N17</f>
        <v>18807.899999999998</v>
      </c>
      <c r="G20" s="18">
        <f>'Gov''t Services'!N17</f>
        <v>262124.93999999997</v>
      </c>
      <c r="H20" s="20">
        <f t="shared" si="0"/>
        <v>1431285.1199999999</v>
      </c>
      <c r="I20" s="14"/>
      <c r="J20" s="14"/>
      <c r="K20" s="14"/>
    </row>
    <row r="21" spans="1:11">
      <c r="A21" s="14" t="s">
        <v>22</v>
      </c>
      <c r="B21" s="18">
        <f>BCCRT!N18</f>
        <v>3046255.2899999996</v>
      </c>
      <c r="C21" s="18">
        <f>SCCRT!N18</f>
        <v>10309633.949999999</v>
      </c>
      <c r="D21" s="19">
        <f>'CIG TAX'!N18</f>
        <v>40309.300000000003</v>
      </c>
      <c r="E21" s="19">
        <f>'LIQ TAX'!N18</f>
        <v>34366.82</v>
      </c>
      <c r="F21" s="18">
        <f>RPTT!N18</f>
        <v>284586.5</v>
      </c>
      <c r="G21" s="18">
        <f>'Gov''t Services'!N18</f>
        <v>1832292.68</v>
      </c>
      <c r="H21" s="20">
        <f t="shared" si="0"/>
        <v>15547444.539999999</v>
      </c>
      <c r="I21" s="14"/>
      <c r="J21" s="14"/>
      <c r="K21" s="14"/>
    </row>
    <row r="22" spans="1:11">
      <c r="A22" s="14" t="s">
        <v>23</v>
      </c>
      <c r="B22" s="18">
        <f>BCCRT!N19</f>
        <v>541028.52</v>
      </c>
      <c r="C22" s="18">
        <f>SCCRT!N19</f>
        <v>1248258.18</v>
      </c>
      <c r="D22" s="19">
        <f>'CIG TAX'!N19</f>
        <v>5590.1600000000008</v>
      </c>
      <c r="E22" s="19">
        <f>'LIQ TAX'!N19</f>
        <v>4766.0599999999995</v>
      </c>
      <c r="F22" s="18">
        <f>RPTT!N19</f>
        <v>18051</v>
      </c>
      <c r="G22" s="18">
        <f>'Gov''t Services'!N19</f>
        <v>431506.31</v>
      </c>
      <c r="H22" s="20">
        <f t="shared" si="0"/>
        <v>2249200.23</v>
      </c>
      <c r="I22" s="14"/>
      <c r="J22" s="14"/>
      <c r="K22" s="14"/>
    </row>
    <row r="23" spans="1:11">
      <c r="A23" s="14" t="s">
        <v>24</v>
      </c>
      <c r="B23" s="18">
        <f>BCCRT!N20</f>
        <v>2521115.4699999997</v>
      </c>
      <c r="C23" s="18">
        <f>SCCRT!N20</f>
        <v>10220989.040000001</v>
      </c>
      <c r="D23" s="19">
        <f>'CIG TAX'!N20</f>
        <v>3468.17</v>
      </c>
      <c r="E23" s="19">
        <f>'LIQ TAX'!N20</f>
        <v>2956.88</v>
      </c>
      <c r="F23" s="18">
        <f>RPTT!N20</f>
        <v>168263.15000000002</v>
      </c>
      <c r="G23" s="18">
        <f>'Gov''t Services'!N20</f>
        <v>269432.38</v>
      </c>
      <c r="H23" s="20">
        <f t="shared" si="0"/>
        <v>13186225.090000004</v>
      </c>
      <c r="I23" s="14"/>
      <c r="J23" s="14"/>
      <c r="K23" s="14"/>
    </row>
    <row r="24" spans="1:11">
      <c r="A24" s="14" t="s">
        <v>25</v>
      </c>
      <c r="B24" s="18">
        <f>BCCRT!N21</f>
        <v>33060089.230000004</v>
      </c>
      <c r="C24" s="18">
        <f>SCCRT!N21</f>
        <v>114088217.2</v>
      </c>
      <c r="D24" s="19">
        <f>'CIG TAX'!N21</f>
        <v>399851.07</v>
      </c>
      <c r="E24" s="19">
        <f>'LIQ TAX'!N21</f>
        <v>340904.43</v>
      </c>
      <c r="F24" s="18">
        <f>RPTT!N21</f>
        <v>4834374.05</v>
      </c>
      <c r="G24" s="18">
        <f>'Gov''t Services'!N21</f>
        <v>21502331.280000001</v>
      </c>
      <c r="H24" s="20">
        <f t="shared" si="0"/>
        <v>174225767.26000002</v>
      </c>
      <c r="I24" s="14"/>
      <c r="J24" s="14"/>
      <c r="K24" s="14"/>
    </row>
    <row r="25" spans="1:11">
      <c r="A25" s="14" t="s">
        <v>26</v>
      </c>
      <c r="B25" s="21">
        <f>BCCRT!N22</f>
        <v>897553.12</v>
      </c>
      <c r="C25" s="21">
        <f>SCCRT!N22</f>
        <v>3271045.87</v>
      </c>
      <c r="D25" s="22">
        <f>'CIG TAX'!N22</f>
        <v>7944.05</v>
      </c>
      <c r="E25" s="22">
        <f>'LIQ TAX'!N22</f>
        <v>6772.91</v>
      </c>
      <c r="F25" s="21">
        <f>RPTT!N22</f>
        <v>30459.65</v>
      </c>
      <c r="G25" s="21">
        <f>'Gov''t Services'!N22</f>
        <v>621525.72</v>
      </c>
      <c r="H25" s="23">
        <f t="shared" si="0"/>
        <v>4835301.32</v>
      </c>
      <c r="I25" s="14"/>
      <c r="J25" s="14"/>
      <c r="K25" s="14"/>
    </row>
    <row r="26" spans="1:11" ht="16.5">
      <c r="A26" s="14"/>
      <c r="B26" s="19"/>
      <c r="C26" s="19"/>
      <c r="D26" s="19"/>
      <c r="E26" s="24"/>
      <c r="F26" s="19"/>
      <c r="G26" s="19"/>
      <c r="H26" s="20"/>
      <c r="I26" s="14"/>
      <c r="J26" s="14"/>
      <c r="K26" s="14"/>
    </row>
    <row r="27" spans="1:11" ht="15.75" thickBot="1">
      <c r="A27" s="14" t="s">
        <v>9</v>
      </c>
      <c r="B27" s="25">
        <f>SUM(B9:B26)</f>
        <v>225495880.05000007</v>
      </c>
      <c r="C27" s="25">
        <f t="shared" ref="C27:H27" si="1">SUM(C9:C26)</f>
        <v>789196830.43000019</v>
      </c>
      <c r="D27" s="25">
        <f t="shared" si="1"/>
        <v>2554569.0199999996</v>
      </c>
      <c r="E27" s="25">
        <f t="shared" si="1"/>
        <v>2177970.5499999998</v>
      </c>
      <c r="F27" s="25">
        <f t="shared" si="1"/>
        <v>25948830.579999994</v>
      </c>
      <c r="G27" s="25">
        <f t="shared" si="1"/>
        <v>119384519.64000002</v>
      </c>
      <c r="H27" s="25">
        <f t="shared" si="1"/>
        <v>1164758600.27</v>
      </c>
      <c r="I27" s="14"/>
      <c r="J27" s="14"/>
      <c r="K27" s="14"/>
    </row>
    <row r="28" spans="1:11" ht="15.75" thickTop="1">
      <c r="A28" s="14"/>
      <c r="B28" s="14"/>
      <c r="C28" s="14"/>
      <c r="D28" s="14"/>
      <c r="E28" s="14"/>
      <c r="F28" s="14"/>
      <c r="G28" s="14"/>
      <c r="H28" s="26"/>
      <c r="I28" s="14"/>
      <c r="J28" s="14"/>
      <c r="K28" s="14"/>
    </row>
    <row r="31" spans="1:11">
      <c r="I31" s="2"/>
    </row>
  </sheetData>
  <mergeCells count="2">
    <mergeCell ref="C2:G2"/>
    <mergeCell ref="C3:G3"/>
  </mergeCells>
  <pageMargins left="0.25" right="0.25" top="0.75" bottom="0.75" header="0.3" footer="0.3"/>
  <pageSetup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C290-5A0F-4FEF-9186-EB4764EDB74F}">
  <sheetPr codeName="Sheet39">
    <pageSetUpPr fitToPage="1"/>
  </sheetPr>
  <dimension ref="A1:O39"/>
  <sheetViews>
    <sheetView zoomScaleNormal="100" workbookViewId="0"/>
  </sheetViews>
  <sheetFormatPr defaultRowHeight="12.75"/>
  <cols>
    <col min="1" max="1" width="42.42578125" style="28" customWidth="1"/>
    <col min="2" max="2" width="24.85546875" style="28" bestFit="1" customWidth="1"/>
    <col min="3" max="7" width="22.28515625" style="28" bestFit="1" customWidth="1"/>
    <col min="8" max="8" width="26.28515625" style="28" bestFit="1" customWidth="1"/>
    <col min="9" max="9" width="24.85546875" style="28" bestFit="1" customWidth="1"/>
    <col min="10" max="12" width="22.28515625" style="28" bestFit="1" customWidth="1"/>
    <col min="13" max="13" width="26.28515625" style="28" bestFit="1" customWidth="1"/>
    <col min="14" max="14" width="24.85546875" style="28" bestFit="1" customWidth="1"/>
    <col min="15" max="256" width="9.140625" style="28"/>
    <col min="257" max="257" width="42.42578125" style="28" customWidth="1"/>
    <col min="258" max="259" width="15" style="28" bestFit="1" customWidth="1"/>
    <col min="260" max="269" width="14" style="28" bestFit="1" customWidth="1"/>
    <col min="270" max="270" width="15" style="28" bestFit="1" customWidth="1"/>
    <col min="271" max="512" width="9.140625" style="28"/>
    <col min="513" max="513" width="42.42578125" style="28" customWidth="1"/>
    <col min="514" max="515" width="15" style="28" bestFit="1" customWidth="1"/>
    <col min="516" max="525" width="14" style="28" bestFit="1" customWidth="1"/>
    <col min="526" max="526" width="15" style="28" bestFit="1" customWidth="1"/>
    <col min="527" max="768" width="9.140625" style="28"/>
    <col min="769" max="769" width="42.42578125" style="28" customWidth="1"/>
    <col min="770" max="771" width="15" style="28" bestFit="1" customWidth="1"/>
    <col min="772" max="781" width="14" style="28" bestFit="1" customWidth="1"/>
    <col min="782" max="782" width="15" style="28" bestFit="1" customWidth="1"/>
    <col min="783" max="1024" width="9.140625" style="28"/>
    <col min="1025" max="1025" width="42.42578125" style="28" customWidth="1"/>
    <col min="1026" max="1027" width="15" style="28" bestFit="1" customWidth="1"/>
    <col min="1028" max="1037" width="14" style="28" bestFit="1" customWidth="1"/>
    <col min="1038" max="1038" width="15" style="28" bestFit="1" customWidth="1"/>
    <col min="1039" max="1280" width="9.140625" style="28"/>
    <col min="1281" max="1281" width="42.42578125" style="28" customWidth="1"/>
    <col min="1282" max="1283" width="15" style="28" bestFit="1" customWidth="1"/>
    <col min="1284" max="1293" width="14" style="28" bestFit="1" customWidth="1"/>
    <col min="1294" max="1294" width="15" style="28" bestFit="1" customWidth="1"/>
    <col min="1295" max="1536" width="9.140625" style="28"/>
    <col min="1537" max="1537" width="42.42578125" style="28" customWidth="1"/>
    <col min="1538" max="1539" width="15" style="28" bestFit="1" customWidth="1"/>
    <col min="1540" max="1549" width="14" style="28" bestFit="1" customWidth="1"/>
    <col min="1550" max="1550" width="15" style="28" bestFit="1" customWidth="1"/>
    <col min="1551" max="1792" width="9.140625" style="28"/>
    <col min="1793" max="1793" width="42.42578125" style="28" customWidth="1"/>
    <col min="1794" max="1795" width="15" style="28" bestFit="1" customWidth="1"/>
    <col min="1796" max="1805" width="14" style="28" bestFit="1" customWidth="1"/>
    <col min="1806" max="1806" width="15" style="28" bestFit="1" customWidth="1"/>
    <col min="1807" max="2048" width="9.140625" style="28"/>
    <col min="2049" max="2049" width="42.42578125" style="28" customWidth="1"/>
    <col min="2050" max="2051" width="15" style="28" bestFit="1" customWidth="1"/>
    <col min="2052" max="2061" width="14" style="28" bestFit="1" customWidth="1"/>
    <col min="2062" max="2062" width="15" style="28" bestFit="1" customWidth="1"/>
    <col min="2063" max="2304" width="9.140625" style="28"/>
    <col min="2305" max="2305" width="42.42578125" style="28" customWidth="1"/>
    <col min="2306" max="2307" width="15" style="28" bestFit="1" customWidth="1"/>
    <col min="2308" max="2317" width="14" style="28" bestFit="1" customWidth="1"/>
    <col min="2318" max="2318" width="15" style="28" bestFit="1" customWidth="1"/>
    <col min="2319" max="2560" width="9.140625" style="28"/>
    <col min="2561" max="2561" width="42.42578125" style="28" customWidth="1"/>
    <col min="2562" max="2563" width="15" style="28" bestFit="1" customWidth="1"/>
    <col min="2564" max="2573" width="14" style="28" bestFit="1" customWidth="1"/>
    <col min="2574" max="2574" width="15" style="28" bestFit="1" customWidth="1"/>
    <col min="2575" max="2816" width="9.140625" style="28"/>
    <col min="2817" max="2817" width="42.42578125" style="28" customWidth="1"/>
    <col min="2818" max="2819" width="15" style="28" bestFit="1" customWidth="1"/>
    <col min="2820" max="2829" width="14" style="28" bestFit="1" customWidth="1"/>
    <col min="2830" max="2830" width="15" style="28" bestFit="1" customWidth="1"/>
    <col min="2831" max="3072" width="9.140625" style="28"/>
    <col min="3073" max="3073" width="42.42578125" style="28" customWidth="1"/>
    <col min="3074" max="3075" width="15" style="28" bestFit="1" customWidth="1"/>
    <col min="3076" max="3085" width="14" style="28" bestFit="1" customWidth="1"/>
    <col min="3086" max="3086" width="15" style="28" bestFit="1" customWidth="1"/>
    <col min="3087" max="3328" width="9.140625" style="28"/>
    <col min="3329" max="3329" width="42.42578125" style="28" customWidth="1"/>
    <col min="3330" max="3331" width="15" style="28" bestFit="1" customWidth="1"/>
    <col min="3332" max="3341" width="14" style="28" bestFit="1" customWidth="1"/>
    <col min="3342" max="3342" width="15" style="28" bestFit="1" customWidth="1"/>
    <col min="3343" max="3584" width="9.140625" style="28"/>
    <col min="3585" max="3585" width="42.42578125" style="28" customWidth="1"/>
    <col min="3586" max="3587" width="15" style="28" bestFit="1" customWidth="1"/>
    <col min="3588" max="3597" width="14" style="28" bestFit="1" customWidth="1"/>
    <col min="3598" max="3598" width="15" style="28" bestFit="1" customWidth="1"/>
    <col min="3599" max="3840" width="9.140625" style="28"/>
    <col min="3841" max="3841" width="42.42578125" style="28" customWidth="1"/>
    <col min="3842" max="3843" width="15" style="28" bestFit="1" customWidth="1"/>
    <col min="3844" max="3853" width="14" style="28" bestFit="1" customWidth="1"/>
    <col min="3854" max="3854" width="15" style="28" bestFit="1" customWidth="1"/>
    <col min="3855" max="4096" width="9.140625" style="28"/>
    <col min="4097" max="4097" width="42.42578125" style="28" customWidth="1"/>
    <col min="4098" max="4099" width="15" style="28" bestFit="1" customWidth="1"/>
    <col min="4100" max="4109" width="14" style="28" bestFit="1" customWidth="1"/>
    <col min="4110" max="4110" width="15" style="28" bestFit="1" customWidth="1"/>
    <col min="4111" max="4352" width="9.140625" style="28"/>
    <col min="4353" max="4353" width="42.42578125" style="28" customWidth="1"/>
    <col min="4354" max="4355" width="15" style="28" bestFit="1" customWidth="1"/>
    <col min="4356" max="4365" width="14" style="28" bestFit="1" customWidth="1"/>
    <col min="4366" max="4366" width="15" style="28" bestFit="1" customWidth="1"/>
    <col min="4367" max="4608" width="9.140625" style="28"/>
    <col min="4609" max="4609" width="42.42578125" style="28" customWidth="1"/>
    <col min="4610" max="4611" width="15" style="28" bestFit="1" customWidth="1"/>
    <col min="4612" max="4621" width="14" style="28" bestFit="1" customWidth="1"/>
    <col min="4622" max="4622" width="15" style="28" bestFit="1" customWidth="1"/>
    <col min="4623" max="4864" width="9.140625" style="28"/>
    <col min="4865" max="4865" width="42.42578125" style="28" customWidth="1"/>
    <col min="4866" max="4867" width="15" style="28" bestFit="1" customWidth="1"/>
    <col min="4868" max="4877" width="14" style="28" bestFit="1" customWidth="1"/>
    <col min="4878" max="4878" width="15" style="28" bestFit="1" customWidth="1"/>
    <col min="4879" max="5120" width="9.140625" style="28"/>
    <col min="5121" max="5121" width="42.42578125" style="28" customWidth="1"/>
    <col min="5122" max="5123" width="15" style="28" bestFit="1" customWidth="1"/>
    <col min="5124" max="5133" width="14" style="28" bestFit="1" customWidth="1"/>
    <col min="5134" max="5134" width="15" style="28" bestFit="1" customWidth="1"/>
    <col min="5135" max="5376" width="9.140625" style="28"/>
    <col min="5377" max="5377" width="42.42578125" style="28" customWidth="1"/>
    <col min="5378" max="5379" width="15" style="28" bestFit="1" customWidth="1"/>
    <col min="5380" max="5389" width="14" style="28" bestFit="1" customWidth="1"/>
    <col min="5390" max="5390" width="15" style="28" bestFit="1" customWidth="1"/>
    <col min="5391" max="5632" width="9.140625" style="28"/>
    <col min="5633" max="5633" width="42.42578125" style="28" customWidth="1"/>
    <col min="5634" max="5635" width="15" style="28" bestFit="1" customWidth="1"/>
    <col min="5636" max="5645" width="14" style="28" bestFit="1" customWidth="1"/>
    <col min="5646" max="5646" width="15" style="28" bestFit="1" customWidth="1"/>
    <col min="5647" max="5888" width="9.140625" style="28"/>
    <col min="5889" max="5889" width="42.42578125" style="28" customWidth="1"/>
    <col min="5890" max="5891" width="15" style="28" bestFit="1" customWidth="1"/>
    <col min="5892" max="5901" width="14" style="28" bestFit="1" customWidth="1"/>
    <col min="5902" max="5902" width="15" style="28" bestFit="1" customWidth="1"/>
    <col min="5903" max="6144" width="9.140625" style="28"/>
    <col min="6145" max="6145" width="42.42578125" style="28" customWidth="1"/>
    <col min="6146" max="6147" width="15" style="28" bestFit="1" customWidth="1"/>
    <col min="6148" max="6157" width="14" style="28" bestFit="1" customWidth="1"/>
    <col min="6158" max="6158" width="15" style="28" bestFit="1" customWidth="1"/>
    <col min="6159" max="6400" width="9.140625" style="28"/>
    <col min="6401" max="6401" width="42.42578125" style="28" customWidth="1"/>
    <col min="6402" max="6403" width="15" style="28" bestFit="1" customWidth="1"/>
    <col min="6404" max="6413" width="14" style="28" bestFit="1" customWidth="1"/>
    <col min="6414" max="6414" width="15" style="28" bestFit="1" customWidth="1"/>
    <col min="6415" max="6656" width="9.140625" style="28"/>
    <col min="6657" max="6657" width="42.42578125" style="28" customWidth="1"/>
    <col min="6658" max="6659" width="15" style="28" bestFit="1" customWidth="1"/>
    <col min="6660" max="6669" width="14" style="28" bestFit="1" customWidth="1"/>
    <col min="6670" max="6670" width="15" style="28" bestFit="1" customWidth="1"/>
    <col min="6671" max="6912" width="9.140625" style="28"/>
    <col min="6913" max="6913" width="42.42578125" style="28" customWidth="1"/>
    <col min="6914" max="6915" width="15" style="28" bestFit="1" customWidth="1"/>
    <col min="6916" max="6925" width="14" style="28" bestFit="1" customWidth="1"/>
    <col min="6926" max="6926" width="15" style="28" bestFit="1" customWidth="1"/>
    <col min="6927" max="7168" width="9.140625" style="28"/>
    <col min="7169" max="7169" width="42.42578125" style="28" customWidth="1"/>
    <col min="7170" max="7171" width="15" style="28" bestFit="1" customWidth="1"/>
    <col min="7172" max="7181" width="14" style="28" bestFit="1" customWidth="1"/>
    <col min="7182" max="7182" width="15" style="28" bestFit="1" customWidth="1"/>
    <col min="7183" max="7424" width="9.140625" style="28"/>
    <col min="7425" max="7425" width="42.42578125" style="28" customWidth="1"/>
    <col min="7426" max="7427" width="15" style="28" bestFit="1" customWidth="1"/>
    <col min="7428" max="7437" width="14" style="28" bestFit="1" customWidth="1"/>
    <col min="7438" max="7438" width="15" style="28" bestFit="1" customWidth="1"/>
    <col min="7439" max="7680" width="9.140625" style="28"/>
    <col min="7681" max="7681" width="42.42578125" style="28" customWidth="1"/>
    <col min="7682" max="7683" width="15" style="28" bestFit="1" customWidth="1"/>
    <col min="7684" max="7693" width="14" style="28" bestFit="1" customWidth="1"/>
    <col min="7694" max="7694" width="15" style="28" bestFit="1" customWidth="1"/>
    <col min="7695" max="7936" width="9.140625" style="28"/>
    <col min="7937" max="7937" width="42.42578125" style="28" customWidth="1"/>
    <col min="7938" max="7939" width="15" style="28" bestFit="1" customWidth="1"/>
    <col min="7940" max="7949" width="14" style="28" bestFit="1" customWidth="1"/>
    <col min="7950" max="7950" width="15" style="28" bestFit="1" customWidth="1"/>
    <col min="7951" max="8192" width="9.140625" style="28"/>
    <col min="8193" max="8193" width="42.42578125" style="28" customWidth="1"/>
    <col min="8194" max="8195" width="15" style="28" bestFit="1" customWidth="1"/>
    <col min="8196" max="8205" width="14" style="28" bestFit="1" customWidth="1"/>
    <col min="8206" max="8206" width="15" style="28" bestFit="1" customWidth="1"/>
    <col min="8207" max="8448" width="9.140625" style="28"/>
    <col min="8449" max="8449" width="42.42578125" style="28" customWidth="1"/>
    <col min="8450" max="8451" width="15" style="28" bestFit="1" customWidth="1"/>
    <col min="8452" max="8461" width="14" style="28" bestFit="1" customWidth="1"/>
    <col min="8462" max="8462" width="15" style="28" bestFit="1" customWidth="1"/>
    <col min="8463" max="8704" width="9.140625" style="28"/>
    <col min="8705" max="8705" width="42.42578125" style="28" customWidth="1"/>
    <col min="8706" max="8707" width="15" style="28" bestFit="1" customWidth="1"/>
    <col min="8708" max="8717" width="14" style="28" bestFit="1" customWidth="1"/>
    <col min="8718" max="8718" width="15" style="28" bestFit="1" customWidth="1"/>
    <col min="8719" max="8960" width="9.140625" style="28"/>
    <col min="8961" max="8961" width="42.42578125" style="28" customWidth="1"/>
    <col min="8962" max="8963" width="15" style="28" bestFit="1" customWidth="1"/>
    <col min="8964" max="8973" width="14" style="28" bestFit="1" customWidth="1"/>
    <col min="8974" max="8974" width="15" style="28" bestFit="1" customWidth="1"/>
    <col min="8975" max="9216" width="9.140625" style="28"/>
    <col min="9217" max="9217" width="42.42578125" style="28" customWidth="1"/>
    <col min="9218" max="9219" width="15" style="28" bestFit="1" customWidth="1"/>
    <col min="9220" max="9229" width="14" style="28" bestFit="1" customWidth="1"/>
    <col min="9230" max="9230" width="15" style="28" bestFit="1" customWidth="1"/>
    <col min="9231" max="9472" width="9.140625" style="28"/>
    <col min="9473" max="9473" width="42.42578125" style="28" customWidth="1"/>
    <col min="9474" max="9475" width="15" style="28" bestFit="1" customWidth="1"/>
    <col min="9476" max="9485" width="14" style="28" bestFit="1" customWidth="1"/>
    <col min="9486" max="9486" width="15" style="28" bestFit="1" customWidth="1"/>
    <col min="9487" max="9728" width="9.140625" style="28"/>
    <col min="9729" max="9729" width="42.42578125" style="28" customWidth="1"/>
    <col min="9730" max="9731" width="15" style="28" bestFit="1" customWidth="1"/>
    <col min="9732" max="9741" width="14" style="28" bestFit="1" customWidth="1"/>
    <col min="9742" max="9742" width="15" style="28" bestFit="1" customWidth="1"/>
    <col min="9743" max="9984" width="9.140625" style="28"/>
    <col min="9985" max="9985" width="42.42578125" style="28" customWidth="1"/>
    <col min="9986" max="9987" width="15" style="28" bestFit="1" customWidth="1"/>
    <col min="9988" max="9997" width="14" style="28" bestFit="1" customWidth="1"/>
    <col min="9998" max="9998" width="15" style="28" bestFit="1" customWidth="1"/>
    <col min="9999" max="10240" width="9.140625" style="28"/>
    <col min="10241" max="10241" width="42.42578125" style="28" customWidth="1"/>
    <col min="10242" max="10243" width="15" style="28" bestFit="1" customWidth="1"/>
    <col min="10244" max="10253" width="14" style="28" bestFit="1" customWidth="1"/>
    <col min="10254" max="10254" width="15" style="28" bestFit="1" customWidth="1"/>
    <col min="10255" max="10496" width="9.140625" style="28"/>
    <col min="10497" max="10497" width="42.42578125" style="28" customWidth="1"/>
    <col min="10498" max="10499" width="15" style="28" bestFit="1" customWidth="1"/>
    <col min="10500" max="10509" width="14" style="28" bestFit="1" customWidth="1"/>
    <col min="10510" max="10510" width="15" style="28" bestFit="1" customWidth="1"/>
    <col min="10511" max="10752" width="9.140625" style="28"/>
    <col min="10753" max="10753" width="42.42578125" style="28" customWidth="1"/>
    <col min="10754" max="10755" width="15" style="28" bestFit="1" customWidth="1"/>
    <col min="10756" max="10765" width="14" style="28" bestFit="1" customWidth="1"/>
    <col min="10766" max="10766" width="15" style="28" bestFit="1" customWidth="1"/>
    <col min="10767" max="11008" width="9.140625" style="28"/>
    <col min="11009" max="11009" width="42.42578125" style="28" customWidth="1"/>
    <col min="11010" max="11011" width="15" style="28" bestFit="1" customWidth="1"/>
    <col min="11012" max="11021" width="14" style="28" bestFit="1" customWidth="1"/>
    <col min="11022" max="11022" width="15" style="28" bestFit="1" customWidth="1"/>
    <col min="11023" max="11264" width="9.140625" style="28"/>
    <col min="11265" max="11265" width="42.42578125" style="28" customWidth="1"/>
    <col min="11266" max="11267" width="15" style="28" bestFit="1" customWidth="1"/>
    <col min="11268" max="11277" width="14" style="28" bestFit="1" customWidth="1"/>
    <col min="11278" max="11278" width="15" style="28" bestFit="1" customWidth="1"/>
    <col min="11279" max="11520" width="9.140625" style="28"/>
    <col min="11521" max="11521" width="42.42578125" style="28" customWidth="1"/>
    <col min="11522" max="11523" width="15" style="28" bestFit="1" customWidth="1"/>
    <col min="11524" max="11533" width="14" style="28" bestFit="1" customWidth="1"/>
    <col min="11534" max="11534" width="15" style="28" bestFit="1" customWidth="1"/>
    <col min="11535" max="11776" width="9.140625" style="28"/>
    <col min="11777" max="11777" width="42.42578125" style="28" customWidth="1"/>
    <col min="11778" max="11779" width="15" style="28" bestFit="1" customWidth="1"/>
    <col min="11780" max="11789" width="14" style="28" bestFit="1" customWidth="1"/>
    <col min="11790" max="11790" width="15" style="28" bestFit="1" customWidth="1"/>
    <col min="11791" max="12032" width="9.140625" style="28"/>
    <col min="12033" max="12033" width="42.42578125" style="28" customWidth="1"/>
    <col min="12034" max="12035" width="15" style="28" bestFit="1" customWidth="1"/>
    <col min="12036" max="12045" width="14" style="28" bestFit="1" customWidth="1"/>
    <col min="12046" max="12046" width="15" style="28" bestFit="1" customWidth="1"/>
    <col min="12047" max="12288" width="9.140625" style="28"/>
    <col min="12289" max="12289" width="42.42578125" style="28" customWidth="1"/>
    <col min="12290" max="12291" width="15" style="28" bestFit="1" customWidth="1"/>
    <col min="12292" max="12301" width="14" style="28" bestFit="1" customWidth="1"/>
    <col min="12302" max="12302" width="15" style="28" bestFit="1" customWidth="1"/>
    <col min="12303" max="12544" width="9.140625" style="28"/>
    <col min="12545" max="12545" width="42.42578125" style="28" customWidth="1"/>
    <col min="12546" max="12547" width="15" style="28" bestFit="1" customWidth="1"/>
    <col min="12548" max="12557" width="14" style="28" bestFit="1" customWidth="1"/>
    <col min="12558" max="12558" width="15" style="28" bestFit="1" customWidth="1"/>
    <col min="12559" max="12800" width="9.140625" style="28"/>
    <col min="12801" max="12801" width="42.42578125" style="28" customWidth="1"/>
    <col min="12802" max="12803" width="15" style="28" bestFit="1" customWidth="1"/>
    <col min="12804" max="12813" width="14" style="28" bestFit="1" customWidth="1"/>
    <col min="12814" max="12814" width="15" style="28" bestFit="1" customWidth="1"/>
    <col min="12815" max="13056" width="9.140625" style="28"/>
    <col min="13057" max="13057" width="42.42578125" style="28" customWidth="1"/>
    <col min="13058" max="13059" width="15" style="28" bestFit="1" customWidth="1"/>
    <col min="13060" max="13069" width="14" style="28" bestFit="1" customWidth="1"/>
    <col min="13070" max="13070" width="15" style="28" bestFit="1" customWidth="1"/>
    <col min="13071" max="13312" width="9.140625" style="28"/>
    <col min="13313" max="13313" width="42.42578125" style="28" customWidth="1"/>
    <col min="13314" max="13315" width="15" style="28" bestFit="1" customWidth="1"/>
    <col min="13316" max="13325" width="14" style="28" bestFit="1" customWidth="1"/>
    <col min="13326" max="13326" width="15" style="28" bestFit="1" customWidth="1"/>
    <col min="13327" max="13568" width="9.140625" style="28"/>
    <col min="13569" max="13569" width="42.42578125" style="28" customWidth="1"/>
    <col min="13570" max="13571" width="15" style="28" bestFit="1" customWidth="1"/>
    <col min="13572" max="13581" width="14" style="28" bestFit="1" customWidth="1"/>
    <col min="13582" max="13582" width="15" style="28" bestFit="1" customWidth="1"/>
    <col min="13583" max="13824" width="9.140625" style="28"/>
    <col min="13825" max="13825" width="42.42578125" style="28" customWidth="1"/>
    <col min="13826" max="13827" width="15" style="28" bestFit="1" customWidth="1"/>
    <col min="13828" max="13837" width="14" style="28" bestFit="1" customWidth="1"/>
    <col min="13838" max="13838" width="15" style="28" bestFit="1" customWidth="1"/>
    <col min="13839" max="14080" width="9.140625" style="28"/>
    <col min="14081" max="14081" width="42.42578125" style="28" customWidth="1"/>
    <col min="14082" max="14083" width="15" style="28" bestFit="1" customWidth="1"/>
    <col min="14084" max="14093" width="14" style="28" bestFit="1" customWidth="1"/>
    <col min="14094" max="14094" width="15" style="28" bestFit="1" customWidth="1"/>
    <col min="14095" max="14336" width="9.140625" style="28"/>
    <col min="14337" max="14337" width="42.42578125" style="28" customWidth="1"/>
    <col min="14338" max="14339" width="15" style="28" bestFit="1" customWidth="1"/>
    <col min="14340" max="14349" width="14" style="28" bestFit="1" customWidth="1"/>
    <col min="14350" max="14350" width="15" style="28" bestFit="1" customWidth="1"/>
    <col min="14351" max="14592" width="9.140625" style="28"/>
    <col min="14593" max="14593" width="42.42578125" style="28" customWidth="1"/>
    <col min="14594" max="14595" width="15" style="28" bestFit="1" customWidth="1"/>
    <col min="14596" max="14605" width="14" style="28" bestFit="1" customWidth="1"/>
    <col min="14606" max="14606" width="15" style="28" bestFit="1" customWidth="1"/>
    <col min="14607" max="14848" width="9.140625" style="28"/>
    <col min="14849" max="14849" width="42.42578125" style="28" customWidth="1"/>
    <col min="14850" max="14851" width="15" style="28" bestFit="1" customWidth="1"/>
    <col min="14852" max="14861" width="14" style="28" bestFit="1" customWidth="1"/>
    <col min="14862" max="14862" width="15" style="28" bestFit="1" customWidth="1"/>
    <col min="14863" max="15104" width="9.140625" style="28"/>
    <col min="15105" max="15105" width="42.42578125" style="28" customWidth="1"/>
    <col min="15106" max="15107" width="15" style="28" bestFit="1" customWidth="1"/>
    <col min="15108" max="15117" width="14" style="28" bestFit="1" customWidth="1"/>
    <col min="15118" max="15118" width="15" style="28" bestFit="1" customWidth="1"/>
    <col min="15119" max="15360" width="9.140625" style="28"/>
    <col min="15361" max="15361" width="42.42578125" style="28" customWidth="1"/>
    <col min="15362" max="15363" width="15" style="28" bestFit="1" customWidth="1"/>
    <col min="15364" max="15373" width="14" style="28" bestFit="1" customWidth="1"/>
    <col min="15374" max="15374" width="15" style="28" bestFit="1" customWidth="1"/>
    <col min="15375" max="15616" width="9.140625" style="28"/>
    <col min="15617" max="15617" width="42.42578125" style="28" customWidth="1"/>
    <col min="15618" max="15619" width="15" style="28" bestFit="1" customWidth="1"/>
    <col min="15620" max="15629" width="14" style="28" bestFit="1" customWidth="1"/>
    <col min="15630" max="15630" width="15" style="28" bestFit="1" customWidth="1"/>
    <col min="15631" max="15872" width="9.140625" style="28"/>
    <col min="15873" max="15873" width="42.42578125" style="28" customWidth="1"/>
    <col min="15874" max="15875" width="15" style="28" bestFit="1" customWidth="1"/>
    <col min="15876" max="15885" width="14" style="28" bestFit="1" customWidth="1"/>
    <col min="15886" max="15886" width="15" style="28" bestFit="1" customWidth="1"/>
    <col min="15887" max="16128" width="9.140625" style="28"/>
    <col min="16129" max="16129" width="42.42578125" style="28" customWidth="1"/>
    <col min="16130" max="16131" width="15" style="28" bestFit="1" customWidth="1"/>
    <col min="16132" max="16141" width="14" style="28" bestFit="1" customWidth="1"/>
    <col min="16142" max="16142" width="15" style="28" bestFit="1" customWidth="1"/>
    <col min="16143" max="16384" width="9.140625" style="28"/>
  </cols>
  <sheetData>
    <row r="1" spans="1:15" s="62" customFormat="1"/>
    <row r="2" spans="1:15" s="62" customFormat="1" ht="18">
      <c r="A2" s="63" t="s">
        <v>263</v>
      </c>
    </row>
    <row r="3" spans="1:15" s="62" customFormat="1"/>
    <row r="4" spans="1:15" s="62" customFormat="1" ht="14.25">
      <c r="A4" s="37"/>
      <c r="B4" s="37"/>
      <c r="C4" s="37"/>
      <c r="D4" s="37"/>
      <c r="E4" s="37"/>
      <c r="F4" s="37"/>
      <c r="G4" s="37"/>
      <c r="H4" s="37"/>
      <c r="I4" s="37"/>
      <c r="J4" s="37"/>
      <c r="K4" s="37"/>
      <c r="L4" s="37"/>
      <c r="M4" s="37"/>
      <c r="N4" s="37"/>
      <c r="O4" s="37"/>
    </row>
    <row r="5" spans="1:15" s="65" customFormat="1" ht="15">
      <c r="A5" s="64" t="s">
        <v>59</v>
      </c>
      <c r="B5" s="64" t="s">
        <v>27</v>
      </c>
      <c r="C5" s="64" t="s">
        <v>28</v>
      </c>
      <c r="D5" s="64" t="s">
        <v>29</v>
      </c>
      <c r="E5" s="64" t="s">
        <v>30</v>
      </c>
      <c r="F5" s="64" t="s">
        <v>31</v>
      </c>
      <c r="G5" s="64" t="s">
        <v>32</v>
      </c>
      <c r="H5" s="64" t="s">
        <v>33</v>
      </c>
      <c r="I5" s="64" t="s">
        <v>34</v>
      </c>
      <c r="J5" s="64" t="s">
        <v>35</v>
      </c>
      <c r="K5" s="64" t="s">
        <v>36</v>
      </c>
      <c r="L5" s="64" t="s">
        <v>37</v>
      </c>
      <c r="M5" s="64" t="s">
        <v>38</v>
      </c>
      <c r="N5" s="64" t="s">
        <v>9</v>
      </c>
      <c r="O5" s="37"/>
    </row>
    <row r="6" spans="1:15" s="62" customFormat="1" ht="15">
      <c r="A6" s="66" t="s">
        <v>60</v>
      </c>
      <c r="B6" s="37"/>
      <c r="C6" s="37"/>
      <c r="D6" s="37"/>
      <c r="E6" s="37"/>
      <c r="F6" s="37"/>
      <c r="G6" s="37"/>
      <c r="H6" s="37"/>
      <c r="I6" s="37"/>
      <c r="J6" s="37"/>
      <c r="K6" s="37"/>
      <c r="L6" s="37"/>
      <c r="M6" s="37"/>
      <c r="N6" s="37"/>
      <c r="O6" s="37"/>
    </row>
    <row r="7" spans="1:15" s="62" customFormat="1" ht="14.25">
      <c r="A7" s="31" t="s">
        <v>251</v>
      </c>
      <c r="B7" s="14"/>
      <c r="C7" s="14"/>
      <c r="D7" s="14"/>
      <c r="E7" s="14"/>
      <c r="F7" s="14"/>
      <c r="G7" s="14"/>
      <c r="H7" s="14"/>
      <c r="I7" s="14"/>
      <c r="J7" s="14"/>
      <c r="K7" s="14"/>
      <c r="L7" s="14"/>
      <c r="M7" s="14"/>
      <c r="N7" s="14"/>
      <c r="O7" s="37"/>
    </row>
    <row r="8" spans="1:15" s="62" customFormat="1" ht="14.25">
      <c r="A8" s="31"/>
      <c r="B8" s="14"/>
      <c r="C8" s="14"/>
      <c r="D8" s="14"/>
      <c r="E8" s="14"/>
      <c r="F8" s="14"/>
      <c r="G8" s="14"/>
      <c r="H8" s="14"/>
      <c r="I8" s="14"/>
      <c r="J8" s="14"/>
      <c r="K8" s="14"/>
      <c r="L8" s="14"/>
      <c r="M8" s="14"/>
      <c r="N8" s="14"/>
      <c r="O8" s="37"/>
    </row>
    <row r="9" spans="1:15" ht="14.25">
      <c r="A9" s="31" t="s">
        <v>95</v>
      </c>
      <c r="B9" s="67">
        <v>862.17</v>
      </c>
      <c r="C9" s="67">
        <v>862.17</v>
      </c>
      <c r="D9" s="67">
        <v>862.17</v>
      </c>
      <c r="E9" s="67">
        <v>862.17</v>
      </c>
      <c r="F9" s="67">
        <v>862.17</v>
      </c>
      <c r="G9" s="88">
        <v>862.17</v>
      </c>
      <c r="H9" s="67"/>
      <c r="I9" s="67"/>
      <c r="J9" s="67"/>
      <c r="K9" s="67"/>
      <c r="L9" s="67"/>
      <c r="M9" s="67"/>
      <c r="N9" s="68">
        <f t="shared" ref="N9:N32" si="0">SUM(B9:M9)</f>
        <v>5173.0199999999995</v>
      </c>
      <c r="O9" s="31"/>
    </row>
    <row r="10" spans="1:15" ht="14.25">
      <c r="A10" s="31" t="s">
        <v>96</v>
      </c>
      <c r="B10" s="67">
        <v>1006193.82</v>
      </c>
      <c r="C10" s="67">
        <v>1400263.37</v>
      </c>
      <c r="D10" s="67">
        <v>1294732.8400000001</v>
      </c>
      <c r="E10" s="67">
        <v>1267907.1499999999</v>
      </c>
      <c r="F10" s="67">
        <v>1218770.6299999999</v>
      </c>
      <c r="G10" s="88">
        <v>1537908.94</v>
      </c>
      <c r="H10" s="67"/>
      <c r="I10" s="67"/>
      <c r="J10" s="67"/>
      <c r="K10" s="67"/>
      <c r="L10" s="67"/>
      <c r="M10" s="67"/>
      <c r="N10" s="68">
        <f t="shared" si="0"/>
        <v>7725776.75</v>
      </c>
      <c r="O10" s="31"/>
    </row>
    <row r="11" spans="1:15" ht="14.25">
      <c r="A11" s="31" t="s">
        <v>97</v>
      </c>
      <c r="B11" s="67">
        <v>47048.74</v>
      </c>
      <c r="C11" s="67">
        <v>65475.09</v>
      </c>
      <c r="D11" s="67">
        <v>60540.57</v>
      </c>
      <c r="E11" s="67">
        <v>59286.22</v>
      </c>
      <c r="F11" s="67">
        <v>56988.639999999999</v>
      </c>
      <c r="G11" s="88">
        <v>71911.27</v>
      </c>
      <c r="H11" s="67"/>
      <c r="I11" s="67"/>
      <c r="J11" s="67"/>
      <c r="K11" s="67"/>
      <c r="L11" s="67"/>
      <c r="M11" s="67"/>
      <c r="N11" s="68">
        <f t="shared" si="0"/>
        <v>361250.53</v>
      </c>
      <c r="O11" s="31"/>
    </row>
    <row r="12" spans="1:15" ht="14.25">
      <c r="A12" s="31" t="s">
        <v>98</v>
      </c>
      <c r="B12" s="67">
        <v>39215070.990000002</v>
      </c>
      <c r="C12" s="67">
        <v>54573409.740000002</v>
      </c>
      <c r="D12" s="67">
        <v>50460496.823760934</v>
      </c>
      <c r="E12" s="67">
        <v>49415001.270000003</v>
      </c>
      <c r="F12" s="67">
        <v>47499970.270000003</v>
      </c>
      <c r="G12" s="88">
        <v>59937963.25</v>
      </c>
      <c r="H12" s="67"/>
      <c r="I12" s="67"/>
      <c r="J12" s="67"/>
      <c r="K12" s="67"/>
      <c r="L12" s="67"/>
      <c r="M12" s="67"/>
      <c r="N12" s="68">
        <f t="shared" si="0"/>
        <v>301101912.34376097</v>
      </c>
      <c r="O12" s="31"/>
    </row>
    <row r="13" spans="1:15" ht="14.25">
      <c r="A13" s="31" t="s">
        <v>99</v>
      </c>
      <c r="B13" s="67">
        <v>621899.59</v>
      </c>
      <c r="C13" s="67">
        <v>865462.7</v>
      </c>
      <c r="D13" s="67">
        <v>800237.3</v>
      </c>
      <c r="E13" s="67">
        <v>783657.11</v>
      </c>
      <c r="F13" s="67">
        <v>753287.23</v>
      </c>
      <c r="G13" s="88">
        <v>950537.49</v>
      </c>
      <c r="H13" s="67"/>
      <c r="I13" s="67"/>
      <c r="J13" s="67"/>
      <c r="K13" s="67"/>
      <c r="L13" s="67"/>
      <c r="M13" s="67"/>
      <c r="N13" s="68">
        <f t="shared" si="0"/>
        <v>4775081.42</v>
      </c>
      <c r="O13" s="31"/>
    </row>
    <row r="14" spans="1:15" ht="14.25">
      <c r="A14" s="31" t="s">
        <v>100</v>
      </c>
      <c r="B14" s="67">
        <v>11494924.76</v>
      </c>
      <c r="C14" s="67">
        <v>15996840.560000001</v>
      </c>
      <c r="D14" s="67">
        <v>14791242.24</v>
      </c>
      <c r="E14" s="67">
        <v>14484781.16</v>
      </c>
      <c r="F14" s="67">
        <v>13923437.35</v>
      </c>
      <c r="G14" s="88">
        <v>17569326.289999999</v>
      </c>
      <c r="H14" s="67"/>
      <c r="I14" s="67"/>
      <c r="J14" s="67"/>
      <c r="K14" s="67"/>
      <c r="L14" s="67"/>
      <c r="M14" s="67"/>
      <c r="N14" s="68">
        <f t="shared" si="0"/>
        <v>88260552.359999985</v>
      </c>
      <c r="O14" s="31"/>
    </row>
    <row r="15" spans="1:15" ht="14.25">
      <c r="A15" s="31" t="s">
        <v>101</v>
      </c>
      <c r="B15" s="67">
        <v>29579462.469999999</v>
      </c>
      <c r="C15" s="67">
        <v>41164075.020000003</v>
      </c>
      <c r="D15" s="67">
        <v>38061753.670000002</v>
      </c>
      <c r="E15" s="67">
        <v>37273148.770000003</v>
      </c>
      <c r="F15" s="67">
        <v>35828663.630000003</v>
      </c>
      <c r="G15" s="88">
        <v>45210494.060000002</v>
      </c>
      <c r="H15" s="67"/>
      <c r="I15" s="67"/>
      <c r="J15" s="67"/>
      <c r="K15" s="67"/>
      <c r="L15" s="67"/>
      <c r="M15" s="67"/>
      <c r="N15" s="68">
        <f t="shared" si="0"/>
        <v>227117597.62</v>
      </c>
      <c r="O15" s="31"/>
    </row>
    <row r="16" spans="1:15" ht="14.25">
      <c r="A16" s="31" t="s">
        <v>102</v>
      </c>
      <c r="B16" s="67">
        <v>773001.83</v>
      </c>
      <c r="C16" s="67">
        <v>1075743.19</v>
      </c>
      <c r="D16" s="67">
        <v>994670.04</v>
      </c>
      <c r="E16" s="67">
        <v>974061.39</v>
      </c>
      <c r="F16" s="67">
        <v>936312.57</v>
      </c>
      <c r="G16" s="88">
        <v>1181488.49</v>
      </c>
      <c r="H16" s="67"/>
      <c r="I16" s="67"/>
      <c r="J16" s="67"/>
      <c r="K16" s="67"/>
      <c r="L16" s="67"/>
      <c r="M16" s="67"/>
      <c r="N16" s="68">
        <f t="shared" si="0"/>
        <v>5935277.5100000007</v>
      </c>
      <c r="O16" s="31"/>
    </row>
    <row r="17" spans="1:15" ht="14.25">
      <c r="A17" s="31" t="s">
        <v>103</v>
      </c>
      <c r="B17" s="67">
        <v>974597.87</v>
      </c>
      <c r="C17" s="67">
        <v>1356293.06</v>
      </c>
      <c r="D17" s="67">
        <v>1254076.3400000001</v>
      </c>
      <c r="E17" s="67">
        <v>1228093.02</v>
      </c>
      <c r="F17" s="67">
        <v>1180499.45</v>
      </c>
      <c r="G17" s="88">
        <v>1489616.36</v>
      </c>
      <c r="H17" s="67"/>
      <c r="I17" s="67"/>
      <c r="J17" s="67"/>
      <c r="K17" s="67"/>
      <c r="L17" s="67"/>
      <c r="M17" s="67"/>
      <c r="N17" s="68">
        <f t="shared" si="0"/>
        <v>7483176.1000000015</v>
      </c>
      <c r="O17" s="31"/>
    </row>
    <row r="18" spans="1:15" ht="14.25">
      <c r="A18" s="31" t="s">
        <v>104</v>
      </c>
      <c r="B18" s="67">
        <v>73073.62</v>
      </c>
      <c r="C18" s="67">
        <v>101692.44</v>
      </c>
      <c r="D18" s="67">
        <v>94028.42</v>
      </c>
      <c r="E18" s="67">
        <v>92080.24</v>
      </c>
      <c r="F18" s="67">
        <v>88511.75</v>
      </c>
      <c r="G18" s="88">
        <v>111688.79</v>
      </c>
      <c r="H18" s="67"/>
      <c r="I18" s="67"/>
      <c r="J18" s="67"/>
      <c r="K18" s="67"/>
      <c r="L18" s="67"/>
      <c r="M18" s="67"/>
      <c r="N18" s="68">
        <f t="shared" si="0"/>
        <v>561075.26</v>
      </c>
      <c r="O18" s="31"/>
    </row>
    <row r="19" spans="1:15" ht="14.25">
      <c r="A19" s="31" t="s">
        <v>105</v>
      </c>
      <c r="B19" s="67">
        <v>5934234.0199999996</v>
      </c>
      <c r="C19" s="67">
        <v>8356250.8200000003</v>
      </c>
      <c r="D19" s="67">
        <v>7707642.6500000004</v>
      </c>
      <c r="E19" s="67">
        <v>7542767.5300000003</v>
      </c>
      <c r="F19" s="67">
        <v>7240766.2999999998</v>
      </c>
      <c r="G19" s="88">
        <v>9202243.2899999991</v>
      </c>
      <c r="H19" s="67"/>
      <c r="I19" s="67"/>
      <c r="J19" s="67"/>
      <c r="K19" s="67"/>
      <c r="L19" s="67"/>
      <c r="M19" s="67"/>
      <c r="N19" s="68">
        <f t="shared" si="0"/>
        <v>45983904.609999999</v>
      </c>
      <c r="O19" s="31"/>
    </row>
    <row r="20" spans="1:15" ht="14.25">
      <c r="A20" s="31" t="s">
        <v>106</v>
      </c>
      <c r="B20" s="67">
        <v>6840961.79</v>
      </c>
      <c r="C20" s="67">
        <v>9520181.9399999995</v>
      </c>
      <c r="D20" s="67">
        <v>8802695.5500000007</v>
      </c>
      <c r="E20" s="67">
        <v>8620311.6999999993</v>
      </c>
      <c r="F20" s="67">
        <v>8286239.79</v>
      </c>
      <c r="G20" s="88">
        <v>10456013.619999999</v>
      </c>
      <c r="H20" s="67"/>
      <c r="I20" s="67"/>
      <c r="J20" s="67"/>
      <c r="K20" s="67"/>
      <c r="L20" s="67"/>
      <c r="M20" s="67"/>
      <c r="N20" s="68">
        <f t="shared" si="0"/>
        <v>52526404.390000001</v>
      </c>
      <c r="O20" s="31"/>
    </row>
    <row r="21" spans="1:15" ht="14.25">
      <c r="A21" s="31" t="s">
        <v>107</v>
      </c>
      <c r="B21" s="67">
        <v>34922.01</v>
      </c>
      <c r="C21" s="67">
        <v>48598.99</v>
      </c>
      <c r="D21" s="67">
        <v>44936.34</v>
      </c>
      <c r="E21" s="67">
        <v>44005.3</v>
      </c>
      <c r="F21" s="67">
        <v>42299.92</v>
      </c>
      <c r="G21" s="88">
        <v>53376.26</v>
      </c>
      <c r="H21" s="67"/>
      <c r="I21" s="67"/>
      <c r="J21" s="67"/>
      <c r="K21" s="67"/>
      <c r="L21" s="67"/>
      <c r="M21" s="67"/>
      <c r="N21" s="68">
        <f t="shared" si="0"/>
        <v>268138.82</v>
      </c>
      <c r="O21" s="31"/>
    </row>
    <row r="22" spans="1:15" ht="14.25">
      <c r="A22" s="31" t="s">
        <v>108</v>
      </c>
      <c r="B22" s="67">
        <v>2627674.83</v>
      </c>
      <c r="C22" s="67">
        <v>3656787.33</v>
      </c>
      <c r="D22" s="67">
        <v>3381194.37</v>
      </c>
      <c r="E22" s="67">
        <v>3311139.1</v>
      </c>
      <c r="F22" s="67">
        <v>3182819.08</v>
      </c>
      <c r="G22" s="88">
        <v>4016248.68</v>
      </c>
      <c r="H22" s="67"/>
      <c r="I22" s="67"/>
      <c r="J22" s="67"/>
      <c r="K22" s="67"/>
      <c r="L22" s="67"/>
      <c r="M22" s="67"/>
      <c r="N22" s="68">
        <f t="shared" si="0"/>
        <v>20175863.390000001</v>
      </c>
      <c r="O22" s="31"/>
    </row>
    <row r="23" spans="1:15" ht="14.25">
      <c r="A23" s="31" t="s">
        <v>109</v>
      </c>
      <c r="B23" s="67">
        <v>20182.97</v>
      </c>
      <c r="C23" s="67">
        <v>28087.51</v>
      </c>
      <c r="D23" s="67">
        <v>25970.7</v>
      </c>
      <c r="E23" s="67">
        <v>25432.61</v>
      </c>
      <c r="F23" s="67">
        <v>24446.99</v>
      </c>
      <c r="G23" s="88">
        <v>30848.51</v>
      </c>
      <c r="H23" s="67"/>
      <c r="I23" s="67"/>
      <c r="J23" s="67"/>
      <c r="K23" s="67"/>
      <c r="L23" s="67"/>
      <c r="M23" s="67"/>
      <c r="N23" s="68">
        <f t="shared" si="0"/>
        <v>154969.29</v>
      </c>
      <c r="O23" s="31"/>
    </row>
    <row r="24" spans="1:15" ht="14.25">
      <c r="A24" s="31" t="s">
        <v>110</v>
      </c>
      <c r="B24" s="67">
        <v>1184646.8</v>
      </c>
      <c r="C24" s="67">
        <v>1648606.35</v>
      </c>
      <c r="D24" s="67">
        <v>1524359.5</v>
      </c>
      <c r="E24" s="67">
        <v>1492776.16</v>
      </c>
      <c r="F24" s="67">
        <v>1434925.05</v>
      </c>
      <c r="G24" s="88">
        <v>1810663.97</v>
      </c>
      <c r="H24" s="67"/>
      <c r="I24" s="67"/>
      <c r="J24" s="67"/>
      <c r="K24" s="67"/>
      <c r="L24" s="67"/>
      <c r="M24" s="67"/>
      <c r="N24" s="68">
        <f t="shared" si="0"/>
        <v>9095977.8300000001</v>
      </c>
      <c r="O24" s="31"/>
    </row>
    <row r="25" spans="1:15" ht="14.25">
      <c r="A25" s="31" t="s">
        <v>111</v>
      </c>
      <c r="B25" s="67">
        <v>105355.53</v>
      </c>
      <c r="C25" s="67">
        <v>146617.35999999999</v>
      </c>
      <c r="D25" s="67">
        <v>135567.57999999999</v>
      </c>
      <c r="E25" s="67">
        <v>132758.74</v>
      </c>
      <c r="F25" s="67">
        <v>127613.8</v>
      </c>
      <c r="G25" s="88">
        <v>161029.81</v>
      </c>
      <c r="H25" s="67"/>
      <c r="I25" s="67"/>
      <c r="J25" s="67"/>
      <c r="K25" s="67"/>
      <c r="L25" s="67"/>
      <c r="M25" s="67"/>
      <c r="N25" s="68">
        <f t="shared" si="0"/>
        <v>808942.82000000007</v>
      </c>
      <c r="O25" s="31"/>
    </row>
    <row r="26" spans="1:15" ht="14.25">
      <c r="A26" s="31" t="s">
        <v>112</v>
      </c>
      <c r="B26" s="67">
        <v>1533400.12</v>
      </c>
      <c r="C26" s="67">
        <v>2133946.7400000002</v>
      </c>
      <c r="D26" s="67">
        <v>1973122.32</v>
      </c>
      <c r="E26" s="67">
        <v>1932241.02</v>
      </c>
      <c r="F26" s="67">
        <v>1857358.88</v>
      </c>
      <c r="G26" s="88">
        <v>2343713.21</v>
      </c>
      <c r="H26" s="67"/>
      <c r="I26" s="67"/>
      <c r="J26" s="67"/>
      <c r="K26" s="67"/>
      <c r="L26" s="67"/>
      <c r="M26" s="67"/>
      <c r="N26" s="68">
        <f t="shared" si="0"/>
        <v>11773782.290000003</v>
      </c>
      <c r="O26" s="31"/>
    </row>
    <row r="27" spans="1:15" ht="14.25">
      <c r="A27" s="31" t="s">
        <v>113</v>
      </c>
      <c r="B27" s="67">
        <v>60901.1</v>
      </c>
      <c r="C27" s="67">
        <v>84752.63</v>
      </c>
      <c r="D27" s="67">
        <v>78365.27</v>
      </c>
      <c r="E27" s="67">
        <v>76741.61</v>
      </c>
      <c r="F27" s="67">
        <v>73767.56</v>
      </c>
      <c r="G27" s="88">
        <v>93083.79</v>
      </c>
      <c r="H27" s="67"/>
      <c r="I27" s="67"/>
      <c r="J27" s="67"/>
      <c r="K27" s="67"/>
      <c r="L27" s="67"/>
      <c r="M27" s="67"/>
      <c r="N27" s="68">
        <f t="shared" si="0"/>
        <v>467611.95999999996</v>
      </c>
      <c r="O27" s="31"/>
    </row>
    <row r="28" spans="1:15" ht="14.25">
      <c r="A28" s="31" t="s">
        <v>114</v>
      </c>
      <c r="B28" s="67">
        <v>5065582.93</v>
      </c>
      <c r="C28" s="67">
        <v>7049486.9800000004</v>
      </c>
      <c r="D28" s="67">
        <v>6518203.9699999997</v>
      </c>
      <c r="E28" s="67">
        <v>6383152.71</v>
      </c>
      <c r="F28" s="67">
        <v>6135779.75</v>
      </c>
      <c r="G28" s="88">
        <v>7742449.9199999999</v>
      </c>
      <c r="H28" s="67"/>
      <c r="I28" s="67"/>
      <c r="J28" s="67"/>
      <c r="K28" s="67"/>
      <c r="L28" s="67"/>
      <c r="M28" s="67"/>
      <c r="N28" s="68">
        <f t="shared" si="0"/>
        <v>38894656.259999998</v>
      </c>
      <c r="O28" s="31"/>
    </row>
    <row r="29" spans="1:15" ht="14.25">
      <c r="A29" s="31" t="s">
        <v>115</v>
      </c>
      <c r="B29" s="67">
        <v>235709.01</v>
      </c>
      <c r="C29" s="67">
        <v>328022.98</v>
      </c>
      <c r="D29" s="67">
        <v>303301.59999999998</v>
      </c>
      <c r="E29" s="67">
        <v>297017.46999999997</v>
      </c>
      <c r="F29" s="67">
        <v>285506.84000000003</v>
      </c>
      <c r="G29" s="88">
        <v>360267.56</v>
      </c>
      <c r="H29" s="67"/>
      <c r="I29" s="67"/>
      <c r="J29" s="67"/>
      <c r="K29" s="67"/>
      <c r="L29" s="67"/>
      <c r="M29" s="67"/>
      <c r="N29" s="68">
        <f t="shared" si="0"/>
        <v>1809825.4600000002</v>
      </c>
      <c r="O29" s="31"/>
    </row>
    <row r="30" spans="1:15" ht="14.25">
      <c r="A30" s="31" t="s">
        <v>116</v>
      </c>
      <c r="B30" s="67">
        <v>2083250.75</v>
      </c>
      <c r="C30" s="67">
        <v>2899142.96</v>
      </c>
      <c r="D30" s="67">
        <v>2680649.7000000002</v>
      </c>
      <c r="E30" s="67">
        <v>2625109.0699999998</v>
      </c>
      <c r="F30" s="67">
        <v>2523375.4900000002</v>
      </c>
      <c r="G30" s="88">
        <v>3184128.04</v>
      </c>
      <c r="H30" s="67"/>
      <c r="I30" s="67"/>
      <c r="J30" s="67"/>
      <c r="K30" s="67"/>
      <c r="L30" s="67"/>
      <c r="M30" s="67"/>
      <c r="N30" s="68">
        <f t="shared" si="0"/>
        <v>15995656.010000002</v>
      </c>
      <c r="O30" s="31"/>
    </row>
    <row r="31" spans="1:15" ht="14.25">
      <c r="A31" s="31" t="s">
        <v>117</v>
      </c>
      <c r="B31" s="67">
        <v>76740.37</v>
      </c>
      <c r="C31" s="67">
        <v>106795.26</v>
      </c>
      <c r="D31" s="67">
        <v>98746.65</v>
      </c>
      <c r="E31" s="67">
        <v>96700.71</v>
      </c>
      <c r="F31" s="67">
        <v>92953.17</v>
      </c>
      <c r="G31" s="88">
        <v>117293.21</v>
      </c>
      <c r="H31" s="67"/>
      <c r="I31" s="67"/>
      <c r="J31" s="67"/>
      <c r="K31" s="67"/>
      <c r="L31" s="67"/>
      <c r="M31" s="67"/>
      <c r="N31" s="68">
        <f t="shared" si="0"/>
        <v>589229.37</v>
      </c>
      <c r="O31" s="31"/>
    </row>
    <row r="32" spans="1:15" ht="14.25">
      <c r="A32" s="31" t="s">
        <v>118</v>
      </c>
      <c r="B32" s="67">
        <v>14856.44</v>
      </c>
      <c r="C32" s="67">
        <v>20674.87</v>
      </c>
      <c r="D32" s="67">
        <v>19116.71</v>
      </c>
      <c r="E32" s="67">
        <v>18720.63</v>
      </c>
      <c r="F32" s="67">
        <v>17995.13</v>
      </c>
      <c r="G32" s="88">
        <v>22707.200000000001</v>
      </c>
      <c r="H32" s="67"/>
      <c r="I32" s="67"/>
      <c r="J32" s="67"/>
      <c r="K32" s="67"/>
      <c r="L32" s="67"/>
      <c r="M32" s="67"/>
      <c r="N32" s="68">
        <f t="shared" si="0"/>
        <v>114070.98</v>
      </c>
      <c r="O32" s="31"/>
    </row>
    <row r="33" spans="1:15" ht="14.25">
      <c r="B33" s="31"/>
      <c r="C33" s="31"/>
      <c r="D33" s="31"/>
      <c r="E33" s="31"/>
      <c r="F33" s="31"/>
      <c r="G33" s="31"/>
      <c r="H33" s="31"/>
      <c r="I33" s="31"/>
      <c r="J33" s="31"/>
      <c r="K33" s="31"/>
      <c r="L33" s="31"/>
      <c r="M33" s="31"/>
      <c r="N33" s="31"/>
      <c r="O33" s="31"/>
    </row>
    <row r="34" spans="1:15" ht="15">
      <c r="A34" s="69" t="s">
        <v>61</v>
      </c>
      <c r="B34" s="68">
        <f t="shared" ref="B34:N34" si="1">SUM(B9:B32)</f>
        <v>109604554.53000002</v>
      </c>
      <c r="C34" s="68">
        <f t="shared" si="1"/>
        <v>152628070.06</v>
      </c>
      <c r="D34" s="68">
        <f t="shared" si="1"/>
        <v>141106513.32376096</v>
      </c>
      <c r="E34" s="68">
        <f t="shared" si="1"/>
        <v>138177752.85999995</v>
      </c>
      <c r="F34" s="68">
        <f t="shared" si="1"/>
        <v>132813151.43999998</v>
      </c>
      <c r="G34" s="68">
        <f t="shared" si="1"/>
        <v>167655864.17999998</v>
      </c>
      <c r="H34" s="68">
        <f t="shared" si="1"/>
        <v>0</v>
      </c>
      <c r="I34" s="68">
        <f t="shared" si="1"/>
        <v>0</v>
      </c>
      <c r="J34" s="68">
        <f t="shared" si="1"/>
        <v>0</v>
      </c>
      <c r="K34" s="68">
        <f t="shared" si="1"/>
        <v>0</v>
      </c>
      <c r="L34" s="68">
        <f t="shared" si="1"/>
        <v>0</v>
      </c>
      <c r="M34" s="68">
        <f t="shared" si="1"/>
        <v>0</v>
      </c>
      <c r="N34" s="70">
        <f t="shared" si="1"/>
        <v>841985906.39376116</v>
      </c>
      <c r="O34" s="31"/>
    </row>
    <row r="35" spans="1:15" ht="14.25">
      <c r="A35" s="31"/>
      <c r="B35" s="31"/>
      <c r="C35" s="31"/>
      <c r="D35" s="31"/>
      <c r="E35" s="31"/>
      <c r="F35" s="31"/>
      <c r="G35" s="31"/>
      <c r="H35" s="31"/>
      <c r="I35" s="31"/>
      <c r="J35" s="31"/>
      <c r="K35" s="31"/>
      <c r="L35" s="31"/>
      <c r="M35" s="31"/>
      <c r="N35" s="31"/>
      <c r="O35" s="31"/>
    </row>
    <row r="36" spans="1:15" ht="48">
      <c r="A36" s="71" t="s">
        <v>254</v>
      </c>
      <c r="O36" s="31"/>
    </row>
    <row r="37" spans="1:15" ht="14.25">
      <c r="A37" s="71"/>
      <c r="O37" s="31"/>
    </row>
    <row r="38" spans="1:15" ht="14.25">
      <c r="A38" s="71"/>
      <c r="O38" s="31"/>
    </row>
    <row r="39" spans="1:15" ht="14.25">
      <c r="O39" s="31"/>
    </row>
  </sheetData>
  <pageMargins left="0.25" right="0.25" top="0.75" bottom="0.75" header="0.3" footer="0.3"/>
  <pageSetup paperSize="5"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BCE4-22E0-456F-AE58-68DBDBC1AC82}">
  <sheetPr codeName="Sheet41">
    <pageSetUpPr fitToPage="1"/>
  </sheetPr>
  <dimension ref="A1:N33"/>
  <sheetViews>
    <sheetView zoomScaleNormal="100" workbookViewId="0"/>
  </sheetViews>
  <sheetFormatPr defaultRowHeight="14.25"/>
  <cols>
    <col min="1" max="1" width="42.42578125" style="31" customWidth="1"/>
    <col min="2" max="2" width="20.85546875" style="31" bestFit="1" customWidth="1"/>
    <col min="3" max="6" width="14.140625" style="31" bestFit="1" customWidth="1"/>
    <col min="7" max="12" width="19.5703125" style="31" bestFit="1" customWidth="1"/>
    <col min="13" max="14" width="22.28515625" style="31" bestFit="1" customWidth="1"/>
    <col min="15" max="16384" width="9.140625" style="31"/>
  </cols>
  <sheetData>
    <row r="1" spans="1:14" s="37" customFormat="1"/>
    <row r="2" spans="1:14" s="37" customFormat="1" ht="18">
      <c r="A2" s="63" t="s">
        <v>264</v>
      </c>
    </row>
    <row r="3" spans="1:14" s="37" customFormat="1"/>
    <row r="4" spans="1:14" s="37" customFormat="1"/>
    <row r="5" spans="1:14" s="37" customFormat="1" ht="15">
      <c r="A5" s="64" t="s">
        <v>59</v>
      </c>
      <c r="B5" s="64" t="s">
        <v>27</v>
      </c>
      <c r="C5" s="64" t="s">
        <v>28</v>
      </c>
      <c r="D5" s="64" t="s">
        <v>29</v>
      </c>
      <c r="E5" s="64" t="s">
        <v>30</v>
      </c>
      <c r="F5" s="64" t="s">
        <v>31</v>
      </c>
      <c r="G5" s="64" t="s">
        <v>32</v>
      </c>
      <c r="H5" s="64" t="s">
        <v>33</v>
      </c>
      <c r="I5" s="64" t="s">
        <v>34</v>
      </c>
      <c r="J5" s="64" t="s">
        <v>35</v>
      </c>
      <c r="K5" s="64" t="s">
        <v>36</v>
      </c>
      <c r="L5" s="64" t="s">
        <v>37</v>
      </c>
      <c r="M5" s="64" t="s">
        <v>38</v>
      </c>
      <c r="N5" s="64" t="s">
        <v>9</v>
      </c>
    </row>
    <row r="6" spans="1:14" s="37" customFormat="1" ht="15">
      <c r="A6" s="66" t="s">
        <v>62</v>
      </c>
    </row>
    <row r="7" spans="1:14" s="37" customFormat="1">
      <c r="A7" s="31" t="s">
        <v>66</v>
      </c>
      <c r="B7" s="14"/>
      <c r="C7" s="14"/>
      <c r="D7" s="14"/>
      <c r="E7" s="14"/>
      <c r="F7" s="14"/>
      <c r="G7" s="14"/>
      <c r="H7" s="14"/>
      <c r="I7" s="14"/>
      <c r="J7" s="14"/>
      <c r="K7" s="14"/>
      <c r="L7" s="14"/>
      <c r="M7" s="14"/>
      <c r="N7" s="14"/>
    </row>
    <row r="8" spans="1:14" s="37" customFormat="1">
      <c r="A8" s="31"/>
      <c r="B8" s="14"/>
      <c r="C8" s="14"/>
      <c r="D8" s="14"/>
      <c r="E8" s="14"/>
      <c r="F8" s="14"/>
      <c r="G8" s="14"/>
      <c r="H8" s="14"/>
      <c r="I8" s="14"/>
      <c r="J8" s="14"/>
      <c r="K8" s="14"/>
      <c r="L8" s="14"/>
      <c r="M8" s="14"/>
      <c r="N8" s="14"/>
    </row>
    <row r="9" spans="1:14">
      <c r="A9" s="31" t="s">
        <v>194</v>
      </c>
      <c r="B9" s="67">
        <v>1588.67</v>
      </c>
      <c r="C9" s="88">
        <v>1588.67</v>
      </c>
      <c r="D9" s="88">
        <v>1588.67</v>
      </c>
      <c r="E9" s="67">
        <v>1588.67</v>
      </c>
      <c r="F9" s="67">
        <v>1588.67</v>
      </c>
      <c r="G9" s="67">
        <v>1588.67</v>
      </c>
      <c r="H9" s="67"/>
      <c r="I9" s="67"/>
      <c r="J9" s="67"/>
      <c r="K9" s="67"/>
      <c r="L9" s="67"/>
      <c r="M9" s="67"/>
      <c r="N9" s="68">
        <f>SUM(B9:M9)</f>
        <v>9532.02</v>
      </c>
    </row>
    <row r="10" spans="1:14">
      <c r="A10" s="31" t="s">
        <v>195</v>
      </c>
      <c r="B10" s="67">
        <v>191.97</v>
      </c>
      <c r="C10" s="88">
        <v>191.97</v>
      </c>
      <c r="D10" s="88">
        <v>191.97</v>
      </c>
      <c r="E10" s="67">
        <v>191.97</v>
      </c>
      <c r="F10" s="67">
        <v>191.97</v>
      </c>
      <c r="G10" s="67">
        <v>191.97</v>
      </c>
      <c r="H10" s="67"/>
      <c r="I10" s="67"/>
      <c r="J10" s="67"/>
      <c r="K10" s="67"/>
      <c r="L10" s="67"/>
      <c r="M10" s="67"/>
      <c r="N10" s="68">
        <f>SUM(B10:M10)</f>
        <v>1151.82</v>
      </c>
    </row>
    <row r="11" spans="1:14">
      <c r="A11" s="31" t="s">
        <v>196</v>
      </c>
      <c r="B11" s="67">
        <v>15652.69</v>
      </c>
      <c r="C11" s="88">
        <v>27380.76</v>
      </c>
      <c r="D11" s="89">
        <v>21331.59</v>
      </c>
      <c r="E11" s="67">
        <v>24858.93</v>
      </c>
      <c r="F11" s="67">
        <v>22336.77</v>
      </c>
      <c r="G11" s="67">
        <v>25340.91</v>
      </c>
      <c r="H11" s="67"/>
      <c r="I11" s="67"/>
      <c r="J11" s="67"/>
      <c r="K11" s="67"/>
      <c r="L11" s="67"/>
      <c r="M11" s="67"/>
      <c r="N11" s="68">
        <f t="shared" ref="N11:N12" si="0">SUM(B11:M11)</f>
        <v>136901.65</v>
      </c>
    </row>
    <row r="12" spans="1:14">
      <c r="A12" s="31" t="s">
        <v>197</v>
      </c>
      <c r="B12" s="67">
        <v>1474569.4</v>
      </c>
      <c r="C12" s="88">
        <v>2590352.54</v>
      </c>
      <c r="D12" s="89">
        <v>2015032.1600000001</v>
      </c>
      <c r="E12" s="67">
        <v>2347088.1</v>
      </c>
      <c r="F12" s="67">
        <v>2109657.94</v>
      </c>
      <c r="G12" s="67">
        <v>2392461.02</v>
      </c>
      <c r="H12" s="67"/>
      <c r="I12" s="67"/>
      <c r="J12" s="67"/>
      <c r="K12" s="67"/>
      <c r="L12" s="67"/>
      <c r="M12" s="67"/>
      <c r="N12" s="68">
        <f t="shared" si="0"/>
        <v>12929161.159999998</v>
      </c>
    </row>
    <row r="13" spans="1:14">
      <c r="A13" s="31" t="s">
        <v>198</v>
      </c>
      <c r="B13" s="67">
        <v>60017.91</v>
      </c>
      <c r="C13" s="88">
        <v>92800.75</v>
      </c>
      <c r="D13" s="89">
        <v>75855.92</v>
      </c>
      <c r="E13" s="67">
        <v>86399.53</v>
      </c>
      <c r="F13" s="67">
        <v>78860.53</v>
      </c>
      <c r="G13" s="67">
        <v>87840.23</v>
      </c>
      <c r="H13" s="67"/>
      <c r="I13" s="67"/>
      <c r="J13" s="67"/>
      <c r="K13" s="67"/>
      <c r="L13" s="67"/>
      <c r="M13" s="67"/>
      <c r="N13" s="68">
        <f>SUM(B13:M13)</f>
        <v>481774.87</v>
      </c>
    </row>
    <row r="14" spans="1:14">
      <c r="A14" s="31" t="s">
        <v>88</v>
      </c>
      <c r="B14" s="67">
        <v>1076.21</v>
      </c>
      <c r="C14" s="88">
        <v>1879.05</v>
      </c>
      <c r="D14" s="89">
        <v>1465.38</v>
      </c>
      <c r="E14" s="67">
        <v>1698.8</v>
      </c>
      <c r="F14" s="67">
        <v>1531.9</v>
      </c>
      <c r="G14" s="67">
        <v>1730.7</v>
      </c>
      <c r="H14" s="67"/>
      <c r="I14" s="67"/>
      <c r="J14" s="67"/>
      <c r="K14" s="67"/>
      <c r="L14" s="67"/>
      <c r="M14" s="67"/>
      <c r="N14" s="68">
        <f>SUM(B14:M14)</f>
        <v>9382.0400000000009</v>
      </c>
    </row>
    <row r="15" spans="1:14">
      <c r="A15" s="31" t="s">
        <v>199</v>
      </c>
      <c r="B15" s="67">
        <v>56682.879999999997</v>
      </c>
      <c r="C15" s="88">
        <v>98942.15</v>
      </c>
      <c r="D15" s="89">
        <v>77170.61</v>
      </c>
      <c r="E15" s="67">
        <v>89400.35</v>
      </c>
      <c r="F15" s="67">
        <v>80655.710000000006</v>
      </c>
      <c r="G15" s="67">
        <v>91071.45</v>
      </c>
      <c r="H15" s="67"/>
      <c r="I15" s="67"/>
      <c r="J15" s="67"/>
      <c r="K15" s="67"/>
      <c r="L15" s="67"/>
      <c r="M15" s="67"/>
      <c r="N15" s="68">
        <f>SUM(B15:M15)</f>
        <v>493923.15</v>
      </c>
    </row>
    <row r="16" spans="1:14">
      <c r="A16" s="31" t="s">
        <v>200</v>
      </c>
      <c r="B16" s="67">
        <v>8250.85</v>
      </c>
      <c r="C16" s="88">
        <v>14397.23</v>
      </c>
      <c r="D16" s="89">
        <v>11231.27</v>
      </c>
      <c r="E16" s="67">
        <v>12998.73</v>
      </c>
      <c r="F16" s="67">
        <v>11734.94</v>
      </c>
      <c r="G16" s="67">
        <v>13240.24</v>
      </c>
      <c r="H16" s="67"/>
      <c r="I16" s="67"/>
      <c r="J16" s="67"/>
      <c r="K16" s="67"/>
      <c r="L16" s="67"/>
      <c r="M16" s="67"/>
      <c r="N16" s="68">
        <f t="shared" ref="N16:N17" si="1">SUM(B16:M16)</f>
        <v>71853.260000000009</v>
      </c>
    </row>
    <row r="17" spans="1:14">
      <c r="A17" s="31" t="s">
        <v>201</v>
      </c>
      <c r="B17" s="67">
        <v>7277.85</v>
      </c>
      <c r="C17" s="88">
        <v>12725.32</v>
      </c>
      <c r="D17" s="89">
        <v>9916.25</v>
      </c>
      <c r="E17" s="67">
        <v>11541.94</v>
      </c>
      <c r="F17" s="67">
        <v>10379.52</v>
      </c>
      <c r="G17" s="67">
        <v>11764.08</v>
      </c>
      <c r="H17" s="67"/>
      <c r="I17" s="67"/>
      <c r="J17" s="67"/>
      <c r="K17" s="67"/>
      <c r="L17" s="67"/>
      <c r="M17" s="67"/>
      <c r="N17" s="68">
        <f t="shared" si="1"/>
        <v>63604.960000000006</v>
      </c>
    </row>
    <row r="18" spans="1:14">
      <c r="A18" s="31" t="s">
        <v>202</v>
      </c>
      <c r="B18" s="67">
        <v>16152.53</v>
      </c>
      <c r="C18" s="88">
        <v>28200.53</v>
      </c>
      <c r="D18" s="89">
        <v>21992.85</v>
      </c>
      <c r="E18" s="67">
        <v>25492.42</v>
      </c>
      <c r="F18" s="67">
        <v>22990.12</v>
      </c>
      <c r="G18" s="67">
        <v>25970.61</v>
      </c>
      <c r="H18" s="67"/>
      <c r="I18" s="67"/>
      <c r="J18" s="67"/>
      <c r="K18" s="67"/>
      <c r="L18" s="67"/>
      <c r="M18" s="67"/>
      <c r="N18" s="68">
        <f t="shared" ref="N18:N21" si="2">SUM(B18:M18)</f>
        <v>140799.06</v>
      </c>
    </row>
    <row r="19" spans="1:14">
      <c r="A19" s="31" t="s">
        <v>203</v>
      </c>
      <c r="B19" s="67">
        <v>9340.4</v>
      </c>
      <c r="C19" s="88">
        <v>16294.62</v>
      </c>
      <c r="D19" s="67">
        <v>12713.01</v>
      </c>
      <c r="E19" s="67">
        <v>14704.04</v>
      </c>
      <c r="F19" s="67">
        <v>13280.39</v>
      </c>
      <c r="G19" s="67">
        <v>14976.1</v>
      </c>
      <c r="H19" s="67"/>
      <c r="I19" s="67"/>
      <c r="J19" s="67"/>
      <c r="K19" s="67"/>
      <c r="L19" s="67"/>
      <c r="M19" s="67"/>
      <c r="N19" s="68">
        <f t="shared" si="2"/>
        <v>81308.56</v>
      </c>
    </row>
    <row r="20" spans="1:14">
      <c r="A20" s="31" t="s">
        <v>204</v>
      </c>
      <c r="B20" s="67">
        <v>5843.59</v>
      </c>
      <c r="C20" s="88">
        <v>10215.64</v>
      </c>
      <c r="D20" s="67">
        <v>7961.35</v>
      </c>
      <c r="E20" s="67">
        <v>9261.83</v>
      </c>
      <c r="F20" s="67">
        <v>8331.9500000000007</v>
      </c>
      <c r="G20" s="67">
        <v>9439.5300000000007</v>
      </c>
      <c r="H20" s="67"/>
      <c r="I20" s="67"/>
      <c r="J20" s="67"/>
      <c r="K20" s="67"/>
      <c r="L20" s="67"/>
      <c r="M20" s="67"/>
      <c r="N20" s="68">
        <f t="shared" si="2"/>
        <v>51053.89</v>
      </c>
    </row>
    <row r="21" spans="1:14">
      <c r="A21" s="31" t="s">
        <v>205</v>
      </c>
      <c r="B21" s="67">
        <v>29998.23</v>
      </c>
      <c r="C21" s="88">
        <v>52429.56</v>
      </c>
      <c r="D21" s="67">
        <v>40865.21</v>
      </c>
      <c r="E21" s="67">
        <v>47508.54</v>
      </c>
      <c r="F21" s="67">
        <v>42758.35</v>
      </c>
      <c r="G21" s="67">
        <v>48416.3</v>
      </c>
      <c r="H21" s="67"/>
      <c r="I21" s="67"/>
      <c r="J21" s="67"/>
      <c r="K21" s="67"/>
      <c r="L21" s="67"/>
      <c r="M21" s="67"/>
      <c r="N21" s="68">
        <f t="shared" si="2"/>
        <v>261976.19</v>
      </c>
    </row>
    <row r="23" spans="1:14" ht="15">
      <c r="A23" s="69" t="s">
        <v>63</v>
      </c>
      <c r="B23" s="68">
        <f t="shared" ref="B23:N23" si="3">SUM(B9:B21)</f>
        <v>1686643.18</v>
      </c>
      <c r="C23" s="68">
        <f t="shared" si="3"/>
        <v>2947398.7899999996</v>
      </c>
      <c r="D23" s="68">
        <f t="shared" si="3"/>
        <v>2297316.2399999998</v>
      </c>
      <c r="E23" s="68">
        <f t="shared" si="3"/>
        <v>2672733.8499999996</v>
      </c>
      <c r="F23" s="68">
        <f t="shared" si="3"/>
        <v>2404298.7600000002</v>
      </c>
      <c r="G23" s="68">
        <f t="shared" si="3"/>
        <v>2724031.81</v>
      </c>
      <c r="H23" s="68">
        <f t="shared" si="3"/>
        <v>0</v>
      </c>
      <c r="I23" s="68">
        <f t="shared" si="3"/>
        <v>0</v>
      </c>
      <c r="J23" s="68">
        <f t="shared" si="3"/>
        <v>0</v>
      </c>
      <c r="K23" s="68">
        <f t="shared" si="3"/>
        <v>0</v>
      </c>
      <c r="L23" s="68">
        <f t="shared" si="3"/>
        <v>0</v>
      </c>
      <c r="M23" s="68">
        <f t="shared" si="3"/>
        <v>0</v>
      </c>
      <c r="N23" s="72">
        <f t="shared" si="3"/>
        <v>14732422.629999999</v>
      </c>
    </row>
    <row r="24" spans="1:14">
      <c r="B24" s="14"/>
      <c r="C24" s="14"/>
      <c r="D24" s="14"/>
      <c r="E24" s="14"/>
      <c r="F24" s="14"/>
      <c r="G24" s="14"/>
      <c r="H24" s="14"/>
      <c r="I24" s="14"/>
      <c r="J24" s="14"/>
      <c r="K24" s="14"/>
      <c r="L24" s="14"/>
      <c r="M24" s="14"/>
      <c r="N24" s="14"/>
    </row>
    <row r="25" spans="1:14" ht="48">
      <c r="A25" s="73" t="s">
        <v>252</v>
      </c>
    </row>
    <row r="33" spans="1:1">
      <c r="A33" s="31" t="s">
        <v>76</v>
      </c>
    </row>
  </sheetData>
  <pageMargins left="0.25" right="0.25" top="0.75" bottom="0.75" header="0.3" footer="0.3"/>
  <pageSetup paperSize="5"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5"/>
  <sheetViews>
    <sheetView zoomScale="85" zoomScaleNormal="85" workbookViewId="0"/>
  </sheetViews>
  <sheetFormatPr defaultRowHeight="12.75"/>
  <cols>
    <col min="1" max="1" width="47" style="28" customWidth="1"/>
    <col min="2" max="3" width="15.7109375" style="28" bestFit="1" customWidth="1"/>
    <col min="4" max="4" width="16.42578125" style="28" customWidth="1"/>
    <col min="5" max="6" width="16" style="28" bestFit="1" customWidth="1"/>
    <col min="7" max="12" width="20.85546875" style="28" bestFit="1" customWidth="1"/>
    <col min="13" max="13" width="26.5703125" style="28" customWidth="1"/>
    <col min="14" max="14" width="27.5703125" style="28" bestFit="1" customWidth="1"/>
    <col min="15" max="256" width="9.140625" style="28"/>
    <col min="257" max="257" width="39.140625" style="28" customWidth="1"/>
    <col min="258" max="269" width="14" style="28" bestFit="1" customWidth="1"/>
    <col min="270" max="270" width="15" style="28" bestFit="1" customWidth="1"/>
    <col min="271" max="512" width="9.140625" style="28"/>
    <col min="513" max="513" width="39.140625" style="28" customWidth="1"/>
    <col min="514" max="525" width="14" style="28" bestFit="1" customWidth="1"/>
    <col min="526" max="526" width="15" style="28" bestFit="1" customWidth="1"/>
    <col min="527" max="768" width="9.140625" style="28"/>
    <col min="769" max="769" width="39.140625" style="28" customWidth="1"/>
    <col min="770" max="781" width="14" style="28" bestFit="1" customWidth="1"/>
    <col min="782" max="782" width="15" style="28" bestFit="1" customWidth="1"/>
    <col min="783" max="1024" width="9.140625" style="28"/>
    <col min="1025" max="1025" width="39.140625" style="28" customWidth="1"/>
    <col min="1026" max="1037" width="14" style="28" bestFit="1" customWidth="1"/>
    <col min="1038" max="1038" width="15" style="28" bestFit="1" customWidth="1"/>
    <col min="1039" max="1280" width="9.140625" style="28"/>
    <col min="1281" max="1281" width="39.140625" style="28" customWidth="1"/>
    <col min="1282" max="1293" width="14" style="28" bestFit="1" customWidth="1"/>
    <col min="1294" max="1294" width="15" style="28" bestFit="1" customWidth="1"/>
    <col min="1295" max="1536" width="9.140625" style="28"/>
    <col min="1537" max="1537" width="39.140625" style="28" customWidth="1"/>
    <col min="1538" max="1549" width="14" style="28" bestFit="1" customWidth="1"/>
    <col min="1550" max="1550" width="15" style="28" bestFit="1" customWidth="1"/>
    <col min="1551" max="1792" width="9.140625" style="28"/>
    <col min="1793" max="1793" width="39.140625" style="28" customWidth="1"/>
    <col min="1794" max="1805" width="14" style="28" bestFit="1" customWidth="1"/>
    <col min="1806" max="1806" width="15" style="28" bestFit="1" customWidth="1"/>
    <col min="1807" max="2048" width="9.140625" style="28"/>
    <col min="2049" max="2049" width="39.140625" style="28" customWidth="1"/>
    <col min="2050" max="2061" width="14" style="28" bestFit="1" customWidth="1"/>
    <col min="2062" max="2062" width="15" style="28" bestFit="1" customWidth="1"/>
    <col min="2063" max="2304" width="9.140625" style="28"/>
    <col min="2305" max="2305" width="39.140625" style="28" customWidth="1"/>
    <col min="2306" max="2317" width="14" style="28" bestFit="1" customWidth="1"/>
    <col min="2318" max="2318" width="15" style="28" bestFit="1" customWidth="1"/>
    <col min="2319" max="2560" width="9.140625" style="28"/>
    <col min="2561" max="2561" width="39.140625" style="28" customWidth="1"/>
    <col min="2562" max="2573" width="14" style="28" bestFit="1" customWidth="1"/>
    <col min="2574" max="2574" width="15" style="28" bestFit="1" customWidth="1"/>
    <col min="2575" max="2816" width="9.140625" style="28"/>
    <col min="2817" max="2817" width="39.140625" style="28" customWidth="1"/>
    <col min="2818" max="2829" width="14" style="28" bestFit="1" customWidth="1"/>
    <col min="2830" max="2830" width="15" style="28" bestFit="1" customWidth="1"/>
    <col min="2831" max="3072" width="9.140625" style="28"/>
    <col min="3073" max="3073" width="39.140625" style="28" customWidth="1"/>
    <col min="3074" max="3085" width="14" style="28" bestFit="1" customWidth="1"/>
    <col min="3086" max="3086" width="15" style="28" bestFit="1" customWidth="1"/>
    <col min="3087" max="3328" width="9.140625" style="28"/>
    <col min="3329" max="3329" width="39.140625" style="28" customWidth="1"/>
    <col min="3330" max="3341" width="14" style="28" bestFit="1" customWidth="1"/>
    <col min="3342" max="3342" width="15" style="28" bestFit="1" customWidth="1"/>
    <col min="3343" max="3584" width="9.140625" style="28"/>
    <col min="3585" max="3585" width="39.140625" style="28" customWidth="1"/>
    <col min="3586" max="3597" width="14" style="28" bestFit="1" customWidth="1"/>
    <col min="3598" max="3598" width="15" style="28" bestFit="1" customWidth="1"/>
    <col min="3599" max="3840" width="9.140625" style="28"/>
    <col min="3841" max="3841" width="39.140625" style="28" customWidth="1"/>
    <col min="3842" max="3853" width="14" style="28" bestFit="1" customWidth="1"/>
    <col min="3854" max="3854" width="15" style="28" bestFit="1" customWidth="1"/>
    <col min="3855" max="4096" width="9.140625" style="28"/>
    <col min="4097" max="4097" width="39.140625" style="28" customWidth="1"/>
    <col min="4098" max="4109" width="14" style="28" bestFit="1" customWidth="1"/>
    <col min="4110" max="4110" width="15" style="28" bestFit="1" customWidth="1"/>
    <col min="4111" max="4352" width="9.140625" style="28"/>
    <col min="4353" max="4353" width="39.140625" style="28" customWidth="1"/>
    <col min="4354" max="4365" width="14" style="28" bestFit="1" customWidth="1"/>
    <col min="4366" max="4366" width="15" style="28" bestFit="1" customWidth="1"/>
    <col min="4367" max="4608" width="9.140625" style="28"/>
    <col min="4609" max="4609" width="39.140625" style="28" customWidth="1"/>
    <col min="4610" max="4621" width="14" style="28" bestFit="1" customWidth="1"/>
    <col min="4622" max="4622" width="15" style="28" bestFit="1" customWidth="1"/>
    <col min="4623" max="4864" width="9.140625" style="28"/>
    <col min="4865" max="4865" width="39.140625" style="28" customWidth="1"/>
    <col min="4866" max="4877" width="14" style="28" bestFit="1" customWidth="1"/>
    <col min="4878" max="4878" width="15" style="28" bestFit="1" customWidth="1"/>
    <col min="4879" max="5120" width="9.140625" style="28"/>
    <col min="5121" max="5121" width="39.140625" style="28" customWidth="1"/>
    <col min="5122" max="5133" width="14" style="28" bestFit="1" customWidth="1"/>
    <col min="5134" max="5134" width="15" style="28" bestFit="1" customWidth="1"/>
    <col min="5135" max="5376" width="9.140625" style="28"/>
    <col min="5377" max="5377" width="39.140625" style="28" customWidth="1"/>
    <col min="5378" max="5389" width="14" style="28" bestFit="1" customWidth="1"/>
    <col min="5390" max="5390" width="15" style="28" bestFit="1" customWidth="1"/>
    <col min="5391" max="5632" width="9.140625" style="28"/>
    <col min="5633" max="5633" width="39.140625" style="28" customWidth="1"/>
    <col min="5634" max="5645" width="14" style="28" bestFit="1" customWidth="1"/>
    <col min="5646" max="5646" width="15" style="28" bestFit="1" customWidth="1"/>
    <col min="5647" max="5888" width="9.140625" style="28"/>
    <col min="5889" max="5889" width="39.140625" style="28" customWidth="1"/>
    <col min="5890" max="5901" width="14" style="28" bestFit="1" customWidth="1"/>
    <col min="5902" max="5902" width="15" style="28" bestFit="1" customWidth="1"/>
    <col min="5903" max="6144" width="9.140625" style="28"/>
    <col min="6145" max="6145" width="39.140625" style="28" customWidth="1"/>
    <col min="6146" max="6157" width="14" style="28" bestFit="1" customWidth="1"/>
    <col min="6158" max="6158" width="15" style="28" bestFit="1" customWidth="1"/>
    <col min="6159" max="6400" width="9.140625" style="28"/>
    <col min="6401" max="6401" width="39.140625" style="28" customWidth="1"/>
    <col min="6402" max="6413" width="14" style="28" bestFit="1" customWidth="1"/>
    <col min="6414" max="6414" width="15" style="28" bestFit="1" customWidth="1"/>
    <col min="6415" max="6656" width="9.140625" style="28"/>
    <col min="6657" max="6657" width="39.140625" style="28" customWidth="1"/>
    <col min="6658" max="6669" width="14" style="28" bestFit="1" customWidth="1"/>
    <col min="6670" max="6670" width="15" style="28" bestFit="1" customWidth="1"/>
    <col min="6671" max="6912" width="9.140625" style="28"/>
    <col min="6913" max="6913" width="39.140625" style="28" customWidth="1"/>
    <col min="6914" max="6925" width="14" style="28" bestFit="1" customWidth="1"/>
    <col min="6926" max="6926" width="15" style="28" bestFit="1" customWidth="1"/>
    <col min="6927" max="7168" width="9.140625" style="28"/>
    <col min="7169" max="7169" width="39.140625" style="28" customWidth="1"/>
    <col min="7170" max="7181" width="14" style="28" bestFit="1" customWidth="1"/>
    <col min="7182" max="7182" width="15" style="28" bestFit="1" customWidth="1"/>
    <col min="7183" max="7424" width="9.140625" style="28"/>
    <col min="7425" max="7425" width="39.140625" style="28" customWidth="1"/>
    <col min="7426" max="7437" width="14" style="28" bestFit="1" customWidth="1"/>
    <col min="7438" max="7438" width="15" style="28" bestFit="1" customWidth="1"/>
    <col min="7439" max="7680" width="9.140625" style="28"/>
    <col min="7681" max="7681" width="39.140625" style="28" customWidth="1"/>
    <col min="7682" max="7693" width="14" style="28" bestFit="1" customWidth="1"/>
    <col min="7694" max="7694" width="15" style="28" bestFit="1" customWidth="1"/>
    <col min="7695" max="7936" width="9.140625" style="28"/>
    <col min="7937" max="7937" width="39.140625" style="28" customWidth="1"/>
    <col min="7938" max="7949" width="14" style="28" bestFit="1" customWidth="1"/>
    <col min="7950" max="7950" width="15" style="28" bestFit="1" customWidth="1"/>
    <col min="7951" max="8192" width="9.140625" style="28"/>
    <col min="8193" max="8193" width="39.140625" style="28" customWidth="1"/>
    <col min="8194" max="8205" width="14" style="28" bestFit="1" customWidth="1"/>
    <col min="8206" max="8206" width="15" style="28" bestFit="1" customWidth="1"/>
    <col min="8207" max="8448" width="9.140625" style="28"/>
    <col min="8449" max="8449" width="39.140625" style="28" customWidth="1"/>
    <col min="8450" max="8461" width="14" style="28" bestFit="1" customWidth="1"/>
    <col min="8462" max="8462" width="15" style="28" bestFit="1" customWidth="1"/>
    <col min="8463" max="8704" width="9.140625" style="28"/>
    <col min="8705" max="8705" width="39.140625" style="28" customWidth="1"/>
    <col min="8706" max="8717" width="14" style="28" bestFit="1" customWidth="1"/>
    <col min="8718" max="8718" width="15" style="28" bestFit="1" customWidth="1"/>
    <col min="8719" max="8960" width="9.140625" style="28"/>
    <col min="8961" max="8961" width="39.140625" style="28" customWidth="1"/>
    <col min="8962" max="8973" width="14" style="28" bestFit="1" customWidth="1"/>
    <col min="8974" max="8974" width="15" style="28" bestFit="1" customWidth="1"/>
    <col min="8975" max="9216" width="9.140625" style="28"/>
    <col min="9217" max="9217" width="39.140625" style="28" customWidth="1"/>
    <col min="9218" max="9229" width="14" style="28" bestFit="1" customWidth="1"/>
    <col min="9230" max="9230" width="15" style="28" bestFit="1" customWidth="1"/>
    <col min="9231" max="9472" width="9.140625" style="28"/>
    <col min="9473" max="9473" width="39.140625" style="28" customWidth="1"/>
    <col min="9474" max="9485" width="14" style="28" bestFit="1" customWidth="1"/>
    <col min="9486" max="9486" width="15" style="28" bestFit="1" customWidth="1"/>
    <col min="9487" max="9728" width="9.140625" style="28"/>
    <col min="9729" max="9729" width="39.140625" style="28" customWidth="1"/>
    <col min="9730" max="9741" width="14" style="28" bestFit="1" customWidth="1"/>
    <col min="9742" max="9742" width="15" style="28" bestFit="1" customWidth="1"/>
    <col min="9743" max="9984" width="9.140625" style="28"/>
    <col min="9985" max="9985" width="39.140625" style="28" customWidth="1"/>
    <col min="9986" max="9997" width="14" style="28" bestFit="1" customWidth="1"/>
    <col min="9998" max="9998" width="15" style="28" bestFit="1" customWidth="1"/>
    <col min="9999" max="10240" width="9.140625" style="28"/>
    <col min="10241" max="10241" width="39.140625" style="28" customWidth="1"/>
    <col min="10242" max="10253" width="14" style="28" bestFit="1" customWidth="1"/>
    <col min="10254" max="10254" width="15" style="28" bestFit="1" customWidth="1"/>
    <col min="10255" max="10496" width="9.140625" style="28"/>
    <col min="10497" max="10497" width="39.140625" style="28" customWidth="1"/>
    <col min="10498" max="10509" width="14" style="28" bestFit="1" customWidth="1"/>
    <col min="10510" max="10510" width="15" style="28" bestFit="1" customWidth="1"/>
    <col min="10511" max="10752" width="9.140625" style="28"/>
    <col min="10753" max="10753" width="39.140625" style="28" customWidth="1"/>
    <col min="10754" max="10765" width="14" style="28" bestFit="1" customWidth="1"/>
    <col min="10766" max="10766" width="15" style="28" bestFit="1" customWidth="1"/>
    <col min="10767" max="11008" width="9.140625" style="28"/>
    <col min="11009" max="11009" width="39.140625" style="28" customWidth="1"/>
    <col min="11010" max="11021" width="14" style="28" bestFit="1" customWidth="1"/>
    <col min="11022" max="11022" width="15" style="28" bestFit="1" customWidth="1"/>
    <col min="11023" max="11264" width="9.140625" style="28"/>
    <col min="11265" max="11265" width="39.140625" style="28" customWidth="1"/>
    <col min="11266" max="11277" width="14" style="28" bestFit="1" customWidth="1"/>
    <col min="11278" max="11278" width="15" style="28" bestFit="1" customWidth="1"/>
    <col min="11279" max="11520" width="9.140625" style="28"/>
    <col min="11521" max="11521" width="39.140625" style="28" customWidth="1"/>
    <col min="11522" max="11533" width="14" style="28" bestFit="1" customWidth="1"/>
    <col min="11534" max="11534" width="15" style="28" bestFit="1" customWidth="1"/>
    <col min="11535" max="11776" width="9.140625" style="28"/>
    <col min="11777" max="11777" width="39.140625" style="28" customWidth="1"/>
    <col min="11778" max="11789" width="14" style="28" bestFit="1" customWidth="1"/>
    <col min="11790" max="11790" width="15" style="28" bestFit="1" customWidth="1"/>
    <col min="11791" max="12032" width="9.140625" style="28"/>
    <col min="12033" max="12033" width="39.140625" style="28" customWidth="1"/>
    <col min="12034" max="12045" width="14" style="28" bestFit="1" customWidth="1"/>
    <col min="12046" max="12046" width="15" style="28" bestFit="1" customWidth="1"/>
    <col min="12047" max="12288" width="9.140625" style="28"/>
    <col min="12289" max="12289" width="39.140625" style="28" customWidth="1"/>
    <col min="12290" max="12301" width="14" style="28" bestFit="1" customWidth="1"/>
    <col min="12302" max="12302" width="15" style="28" bestFit="1" customWidth="1"/>
    <col min="12303" max="12544" width="9.140625" style="28"/>
    <col min="12545" max="12545" width="39.140625" style="28" customWidth="1"/>
    <col min="12546" max="12557" width="14" style="28" bestFit="1" customWidth="1"/>
    <col min="12558" max="12558" width="15" style="28" bestFit="1" customWidth="1"/>
    <col min="12559" max="12800" width="9.140625" style="28"/>
    <col min="12801" max="12801" width="39.140625" style="28" customWidth="1"/>
    <col min="12802" max="12813" width="14" style="28" bestFit="1" customWidth="1"/>
    <col min="12814" max="12814" width="15" style="28" bestFit="1" customWidth="1"/>
    <col min="12815" max="13056" width="9.140625" style="28"/>
    <col min="13057" max="13057" width="39.140625" style="28" customWidth="1"/>
    <col min="13058" max="13069" width="14" style="28" bestFit="1" customWidth="1"/>
    <col min="13070" max="13070" width="15" style="28" bestFit="1" customWidth="1"/>
    <col min="13071" max="13312" width="9.140625" style="28"/>
    <col min="13313" max="13313" width="39.140625" style="28" customWidth="1"/>
    <col min="13314" max="13325" width="14" style="28" bestFit="1" customWidth="1"/>
    <col min="13326" max="13326" width="15" style="28" bestFit="1" customWidth="1"/>
    <col min="13327" max="13568" width="9.140625" style="28"/>
    <col min="13569" max="13569" width="39.140625" style="28" customWidth="1"/>
    <col min="13570" max="13581" width="14" style="28" bestFit="1" customWidth="1"/>
    <col min="13582" max="13582" width="15" style="28" bestFit="1" customWidth="1"/>
    <col min="13583" max="13824" width="9.140625" style="28"/>
    <col min="13825" max="13825" width="39.140625" style="28" customWidth="1"/>
    <col min="13826" max="13837" width="14" style="28" bestFit="1" customWidth="1"/>
    <col min="13838" max="13838" width="15" style="28" bestFit="1" customWidth="1"/>
    <col min="13839" max="14080" width="9.140625" style="28"/>
    <col min="14081" max="14081" width="39.140625" style="28" customWidth="1"/>
    <col min="14082" max="14093" width="14" style="28" bestFit="1" customWidth="1"/>
    <col min="14094" max="14094" width="15" style="28" bestFit="1" customWidth="1"/>
    <col min="14095" max="14336" width="9.140625" style="28"/>
    <col min="14337" max="14337" width="39.140625" style="28" customWidth="1"/>
    <col min="14338" max="14349" width="14" style="28" bestFit="1" customWidth="1"/>
    <col min="14350" max="14350" width="15" style="28" bestFit="1" customWidth="1"/>
    <col min="14351" max="14592" width="9.140625" style="28"/>
    <col min="14593" max="14593" width="39.140625" style="28" customWidth="1"/>
    <col min="14594" max="14605" width="14" style="28" bestFit="1" customWidth="1"/>
    <col min="14606" max="14606" width="15" style="28" bestFit="1" customWidth="1"/>
    <col min="14607" max="14848" width="9.140625" style="28"/>
    <col min="14849" max="14849" width="39.140625" style="28" customWidth="1"/>
    <col min="14850" max="14861" width="14" style="28" bestFit="1" customWidth="1"/>
    <col min="14862" max="14862" width="15" style="28" bestFit="1" customWidth="1"/>
    <col min="14863" max="15104" width="9.140625" style="28"/>
    <col min="15105" max="15105" width="39.140625" style="28" customWidth="1"/>
    <col min="15106" max="15117" width="14" style="28" bestFit="1" customWidth="1"/>
    <col min="15118" max="15118" width="15" style="28" bestFit="1" customWidth="1"/>
    <col min="15119" max="15360" width="9.140625" style="28"/>
    <col min="15361" max="15361" width="39.140625" style="28" customWidth="1"/>
    <col min="15362" max="15373" width="14" style="28" bestFit="1" customWidth="1"/>
    <col min="15374" max="15374" width="15" style="28" bestFit="1" customWidth="1"/>
    <col min="15375" max="15616" width="9.140625" style="28"/>
    <col min="15617" max="15617" width="39.140625" style="28" customWidth="1"/>
    <col min="15618" max="15629" width="14" style="28" bestFit="1" customWidth="1"/>
    <col min="15630" max="15630" width="15" style="28" bestFit="1" customWidth="1"/>
    <col min="15631" max="15872" width="9.140625" style="28"/>
    <col min="15873" max="15873" width="39.140625" style="28" customWidth="1"/>
    <col min="15874" max="15885" width="14" style="28" bestFit="1" customWidth="1"/>
    <col min="15886" max="15886" width="15" style="28" bestFit="1" customWidth="1"/>
    <col min="15887" max="16128" width="9.140625" style="28"/>
    <col min="16129" max="16129" width="39.140625" style="28" customWidth="1"/>
    <col min="16130" max="16141" width="14" style="28" bestFit="1" customWidth="1"/>
    <col min="16142" max="16142" width="15" style="28" bestFit="1" customWidth="1"/>
    <col min="16143" max="16384" width="9.140625" style="28"/>
  </cols>
  <sheetData>
    <row r="1" spans="1:15" s="62" customFormat="1"/>
    <row r="2" spans="1:15" s="62" customFormat="1" ht="18">
      <c r="A2" s="63" t="s">
        <v>265</v>
      </c>
    </row>
    <row r="3" spans="1:15" s="62" customFormat="1"/>
    <row r="4" spans="1:15" s="62" customFormat="1" ht="14.25">
      <c r="A4" s="37"/>
      <c r="B4" s="37"/>
      <c r="C4" s="37"/>
      <c r="D4" s="37"/>
      <c r="E4" s="37"/>
      <c r="F4" s="37"/>
      <c r="G4" s="37"/>
      <c r="H4" s="37"/>
      <c r="I4" s="37"/>
      <c r="J4" s="37"/>
      <c r="K4" s="37"/>
      <c r="L4" s="37"/>
      <c r="M4" s="37"/>
      <c r="N4" s="37"/>
      <c r="O4" s="37"/>
    </row>
    <row r="5" spans="1:15" s="65" customFormat="1" ht="15">
      <c r="A5" s="64" t="s">
        <v>59</v>
      </c>
      <c r="B5" s="74" t="s">
        <v>27</v>
      </c>
      <c r="C5" s="74" t="s">
        <v>28</v>
      </c>
      <c r="D5" s="74" t="s">
        <v>29</v>
      </c>
      <c r="E5" s="74" t="s">
        <v>30</v>
      </c>
      <c r="F5" s="74" t="s">
        <v>31</v>
      </c>
      <c r="G5" s="74" t="s">
        <v>32</v>
      </c>
      <c r="H5" s="74" t="s">
        <v>33</v>
      </c>
      <c r="I5" s="74" t="s">
        <v>34</v>
      </c>
      <c r="J5" s="74" t="s">
        <v>35</v>
      </c>
      <c r="K5" s="74" t="s">
        <v>36</v>
      </c>
      <c r="L5" s="74" t="s">
        <v>37</v>
      </c>
      <c r="M5" s="74" t="s">
        <v>38</v>
      </c>
      <c r="N5" s="64" t="s">
        <v>9</v>
      </c>
      <c r="O5" s="37"/>
    </row>
    <row r="6" spans="1:15" s="62" customFormat="1" ht="15">
      <c r="A6" s="66" t="s">
        <v>64</v>
      </c>
      <c r="B6" s="37"/>
      <c r="C6" s="37"/>
      <c r="D6" s="37"/>
      <c r="E6" s="37"/>
      <c r="F6" s="37"/>
      <c r="G6" s="37"/>
      <c r="H6" s="37"/>
      <c r="I6" s="37"/>
      <c r="J6" s="37"/>
      <c r="K6" s="37"/>
      <c r="L6" s="37"/>
      <c r="M6" s="37"/>
      <c r="N6" s="37"/>
      <c r="O6" s="37"/>
    </row>
    <row r="7" spans="1:15" s="62" customFormat="1" ht="14.25">
      <c r="A7" s="31" t="s">
        <v>66</v>
      </c>
      <c r="B7" s="14"/>
      <c r="C7" s="14"/>
      <c r="D7" s="14"/>
      <c r="E7" s="14"/>
      <c r="F7" s="14"/>
      <c r="G7" s="14"/>
      <c r="H7" s="14"/>
      <c r="I7" s="14"/>
      <c r="J7" s="14"/>
      <c r="K7" s="14"/>
      <c r="L7" s="14"/>
      <c r="M7" s="14"/>
      <c r="N7" s="14"/>
      <c r="O7" s="37"/>
    </row>
    <row r="8" spans="1:15" s="62" customFormat="1" ht="14.25">
      <c r="A8" s="31"/>
      <c r="B8" s="14"/>
      <c r="C8" s="14"/>
      <c r="D8" s="14"/>
      <c r="E8" s="14"/>
      <c r="F8" s="14"/>
      <c r="G8" s="14"/>
      <c r="H8" s="14"/>
      <c r="I8" s="14"/>
      <c r="J8" s="14"/>
      <c r="K8" s="14"/>
      <c r="L8" s="14"/>
      <c r="M8" s="14"/>
      <c r="N8" s="14"/>
      <c r="O8" s="37"/>
    </row>
    <row r="9" spans="1:15" ht="14.25">
      <c r="A9" s="31" t="s">
        <v>231</v>
      </c>
      <c r="B9" s="75">
        <v>10995.33</v>
      </c>
      <c r="C9" s="89">
        <v>10995.33</v>
      </c>
      <c r="D9" s="89">
        <v>10995.33</v>
      </c>
      <c r="E9" s="75">
        <v>10995.33</v>
      </c>
      <c r="F9" s="75">
        <v>10995.33</v>
      </c>
      <c r="G9" s="89">
        <v>10995.33</v>
      </c>
      <c r="H9" s="75"/>
      <c r="I9" s="75"/>
      <c r="J9" s="75"/>
      <c r="K9" s="75"/>
      <c r="L9" s="75"/>
      <c r="M9" s="76"/>
      <c r="N9" s="14">
        <f>SUM(B9:M9)</f>
        <v>65971.98</v>
      </c>
      <c r="O9" s="31"/>
    </row>
    <row r="10" spans="1:15" ht="14.25">
      <c r="A10" s="31" t="s">
        <v>232</v>
      </c>
      <c r="B10" s="75">
        <v>5324.45</v>
      </c>
      <c r="C10" s="89">
        <v>5324.45</v>
      </c>
      <c r="D10" s="89">
        <v>5324.45</v>
      </c>
      <c r="E10" s="75">
        <v>5324.45</v>
      </c>
      <c r="F10" s="75">
        <v>5324.45</v>
      </c>
      <c r="G10" s="89">
        <v>5324.45</v>
      </c>
      <c r="H10" s="75"/>
      <c r="I10" s="75"/>
      <c r="J10" s="75"/>
      <c r="K10" s="75"/>
      <c r="L10" s="75"/>
      <c r="M10" s="76"/>
      <c r="N10" s="14">
        <f>SUM(B10:M10)</f>
        <v>31946.7</v>
      </c>
      <c r="O10" s="31"/>
    </row>
    <row r="11" spans="1:15" ht="14.25">
      <c r="A11" s="31" t="s">
        <v>233</v>
      </c>
      <c r="B11" s="75">
        <v>7125349.4299999997</v>
      </c>
      <c r="C11" s="89">
        <v>10997642.609999999</v>
      </c>
      <c r="D11" s="75">
        <v>8570115.8000000007</v>
      </c>
      <c r="E11" s="75">
        <v>8921261.9700000007</v>
      </c>
      <c r="F11" s="75">
        <v>8036794.96</v>
      </c>
      <c r="G11" s="89">
        <v>10122910.800000001</v>
      </c>
      <c r="H11" s="75"/>
      <c r="I11" s="75"/>
      <c r="J11" s="75"/>
      <c r="K11" s="75"/>
      <c r="L11" s="75"/>
      <c r="M11" s="76"/>
      <c r="N11" s="14">
        <f t="shared" ref="N11:N12" si="0">SUM(B11:M11)</f>
        <v>53774075.570000008</v>
      </c>
      <c r="O11" s="31"/>
    </row>
    <row r="12" spans="1:15" ht="14.25">
      <c r="A12" s="31" t="s">
        <v>234</v>
      </c>
      <c r="B12" s="75">
        <v>2868671.76</v>
      </c>
      <c r="C12" s="89">
        <v>4417374.6500000004</v>
      </c>
      <c r="D12" s="75">
        <v>3450335.93</v>
      </c>
      <c r="E12" s="75">
        <v>3588159.99</v>
      </c>
      <c r="F12" s="75">
        <v>3235620.5</v>
      </c>
      <c r="G12" s="89">
        <v>4064815.22</v>
      </c>
      <c r="H12" s="75"/>
      <c r="I12" s="75"/>
      <c r="J12" s="75"/>
      <c r="K12" s="75"/>
      <c r="L12" s="75"/>
      <c r="M12" s="76"/>
      <c r="N12" s="14">
        <f t="shared" si="0"/>
        <v>21624978.049999997</v>
      </c>
      <c r="O12" s="31"/>
    </row>
    <row r="13" spans="1:15" ht="14.25">
      <c r="A13" s="31" t="s">
        <v>235</v>
      </c>
      <c r="B13" s="75">
        <v>11748723.4</v>
      </c>
      <c r="C13" s="89">
        <v>18040998.52</v>
      </c>
      <c r="D13" s="75">
        <v>14130944.869999999</v>
      </c>
      <c r="E13" s="75">
        <v>14679842.48</v>
      </c>
      <c r="F13" s="75">
        <v>13251571.99</v>
      </c>
      <c r="G13" s="89">
        <v>16595157.199999999</v>
      </c>
      <c r="H13" s="75"/>
      <c r="I13" s="75"/>
      <c r="J13" s="75"/>
      <c r="K13" s="75"/>
      <c r="L13" s="75"/>
      <c r="M13" s="76"/>
      <c r="N13" s="14">
        <f>SUM(B13:M13)</f>
        <v>88447238.459999993</v>
      </c>
      <c r="O13" s="31"/>
    </row>
    <row r="14" spans="1:15" ht="14.25">
      <c r="A14" s="31" t="s">
        <v>88</v>
      </c>
      <c r="B14" s="75">
        <v>21219.3</v>
      </c>
      <c r="C14" s="89">
        <v>32258.65</v>
      </c>
      <c r="D14" s="75">
        <v>25521.82</v>
      </c>
      <c r="E14" s="75">
        <v>26397.71</v>
      </c>
      <c r="F14" s="75">
        <v>23933.59</v>
      </c>
      <c r="G14" s="89">
        <v>29634.94</v>
      </c>
      <c r="H14" s="75"/>
      <c r="I14" s="75"/>
      <c r="J14" s="75"/>
      <c r="K14" s="75"/>
      <c r="L14" s="75"/>
      <c r="M14" s="76"/>
      <c r="N14" s="14">
        <f>SUM(B14:M14)</f>
        <v>158966.00999999998</v>
      </c>
      <c r="O14" s="31"/>
    </row>
    <row r="15" spans="1:15" ht="14.25">
      <c r="A15" s="31" t="s">
        <v>236</v>
      </c>
      <c r="B15" s="75">
        <v>130171.76</v>
      </c>
      <c r="C15" s="89">
        <v>195573.86</v>
      </c>
      <c r="D15" s="75">
        <v>156565.95000000001</v>
      </c>
      <c r="E15" s="75">
        <v>161139.07</v>
      </c>
      <c r="F15" s="75">
        <v>146822.79999999999</v>
      </c>
      <c r="G15" s="89">
        <v>179390.19</v>
      </c>
      <c r="H15" s="75"/>
      <c r="I15" s="75"/>
      <c r="J15" s="75"/>
      <c r="K15" s="75"/>
      <c r="L15" s="75"/>
      <c r="M15" s="76"/>
      <c r="N15" s="14">
        <f>SUM(B15:M15)</f>
        <v>969663.62999999989</v>
      </c>
      <c r="O15" s="31"/>
    </row>
    <row r="16" spans="1:15" ht="14.25">
      <c r="A16" s="31" t="s">
        <v>237</v>
      </c>
      <c r="B16" s="75">
        <v>342399.45</v>
      </c>
      <c r="C16" s="89">
        <v>514951.15</v>
      </c>
      <c r="D16" s="75">
        <v>411825.83</v>
      </c>
      <c r="E16" s="75">
        <v>424034.23</v>
      </c>
      <c r="F16" s="75">
        <v>386197.79</v>
      </c>
      <c r="G16" s="89">
        <v>472402</v>
      </c>
      <c r="H16" s="75"/>
      <c r="I16" s="75"/>
      <c r="J16" s="75"/>
      <c r="K16" s="75"/>
      <c r="L16" s="75"/>
      <c r="M16" s="76"/>
      <c r="N16" s="14">
        <f t="shared" ref="N16:N17" si="1">SUM(B16:M16)</f>
        <v>2551810.4500000002</v>
      </c>
      <c r="O16" s="31"/>
    </row>
    <row r="17" spans="1:15" ht="14.25">
      <c r="A17" s="31" t="s">
        <v>238</v>
      </c>
      <c r="B17" s="75">
        <v>43058.77</v>
      </c>
      <c r="C17" s="89">
        <v>62685.62</v>
      </c>
      <c r="D17" s="75">
        <v>50322.86</v>
      </c>
      <c r="E17" s="75">
        <v>50093.65</v>
      </c>
      <c r="F17" s="75">
        <v>47191.26</v>
      </c>
      <c r="G17" s="89">
        <v>57674.3</v>
      </c>
      <c r="H17" s="75"/>
      <c r="I17" s="75"/>
      <c r="J17" s="75"/>
      <c r="K17" s="75"/>
      <c r="L17" s="75"/>
      <c r="M17" s="76"/>
      <c r="N17" s="14">
        <f t="shared" si="1"/>
        <v>311026.46000000002</v>
      </c>
      <c r="O17" s="31"/>
    </row>
    <row r="18" spans="1:15" ht="14.25">
      <c r="A18" s="31" t="s">
        <v>239</v>
      </c>
      <c r="B18" s="75">
        <v>840399.03</v>
      </c>
      <c r="C18" s="89">
        <v>1273874.01</v>
      </c>
      <c r="D18" s="75">
        <v>1012268.62</v>
      </c>
      <c r="E18" s="75">
        <v>1044870.65</v>
      </c>
      <c r="F18" s="75">
        <v>949274.84</v>
      </c>
      <c r="G18" s="89">
        <v>1169402.8</v>
      </c>
      <c r="H18" s="75"/>
      <c r="I18" s="75"/>
      <c r="J18" s="75"/>
      <c r="K18" s="75"/>
      <c r="L18" s="75"/>
      <c r="M18" s="76"/>
      <c r="N18" s="14">
        <f t="shared" ref="N18" si="2">SUM(B18:M18)</f>
        <v>6290089.9500000002</v>
      </c>
      <c r="O18" s="31"/>
    </row>
    <row r="19" spans="1:15" ht="14.25">
      <c r="A19" s="31"/>
      <c r="B19" s="14"/>
      <c r="C19" s="14"/>
      <c r="D19" s="14"/>
      <c r="E19" s="14"/>
      <c r="F19" s="14"/>
      <c r="G19" s="14"/>
      <c r="H19" s="14"/>
      <c r="I19" s="14"/>
      <c r="J19" s="14"/>
      <c r="K19" s="14"/>
      <c r="L19" s="14"/>
      <c r="M19" s="14"/>
      <c r="N19" s="14"/>
      <c r="O19" s="31"/>
    </row>
    <row r="20" spans="1:15" ht="15">
      <c r="A20" s="69" t="s">
        <v>65</v>
      </c>
      <c r="B20" s="14">
        <f>SUM(B9:B18)</f>
        <v>23136312.68</v>
      </c>
      <c r="C20" s="14">
        <f>SUM(C9:C18)</f>
        <v>35551678.849999994</v>
      </c>
      <c r="D20" s="14">
        <f>SUM(D9:D18)</f>
        <v>27824221.459999997</v>
      </c>
      <c r="E20" s="14">
        <f t="shared" ref="E20:N20" si="3">SUM(E9:E19)</f>
        <v>28912119.529999997</v>
      </c>
      <c r="F20" s="14">
        <f t="shared" si="3"/>
        <v>26093727.510000002</v>
      </c>
      <c r="G20" s="14">
        <f t="shared" si="3"/>
        <v>32707707.230000004</v>
      </c>
      <c r="H20" s="14">
        <f t="shared" si="3"/>
        <v>0</v>
      </c>
      <c r="I20" s="14">
        <f t="shared" si="3"/>
        <v>0</v>
      </c>
      <c r="J20" s="14">
        <f t="shared" si="3"/>
        <v>0</v>
      </c>
      <c r="K20" s="14">
        <f t="shared" si="3"/>
        <v>0</v>
      </c>
      <c r="L20" s="14">
        <f t="shared" si="3"/>
        <v>0</v>
      </c>
      <c r="M20" s="14">
        <f t="shared" si="3"/>
        <v>0</v>
      </c>
      <c r="N20" s="70">
        <f t="shared" si="3"/>
        <v>174225767.25999996</v>
      </c>
      <c r="O20" s="31"/>
    </row>
    <row r="21" spans="1:15" ht="14.25">
      <c r="A21" s="31"/>
      <c r="B21" s="14"/>
      <c r="C21" s="14"/>
      <c r="D21" s="14"/>
      <c r="E21" s="14"/>
      <c r="F21" s="14"/>
      <c r="G21" s="14"/>
      <c r="H21" s="14"/>
      <c r="I21" s="14"/>
      <c r="J21" s="14"/>
      <c r="K21" s="14"/>
      <c r="L21" s="14"/>
      <c r="M21" s="14"/>
      <c r="N21" s="14"/>
      <c r="O21" s="31"/>
    </row>
    <row r="22" spans="1:15" ht="48">
      <c r="A22" s="73" t="s">
        <v>67</v>
      </c>
      <c r="B22" s="77"/>
      <c r="C22" s="77"/>
      <c r="D22" s="77"/>
      <c r="E22" s="77"/>
      <c r="F22" s="77"/>
      <c r="G22" s="77"/>
      <c r="H22" s="77"/>
      <c r="I22" s="77"/>
      <c r="J22" s="77"/>
      <c r="K22" s="77"/>
      <c r="L22" s="77"/>
      <c r="M22" s="77"/>
      <c r="N22" s="77"/>
    </row>
    <row r="25" spans="1:15" ht="14.25">
      <c r="A25" s="31"/>
    </row>
  </sheetData>
  <pageMargins left="0.25" right="0.25" top="0.75" bottom="0.75" header="0.3" footer="0.3"/>
  <pageSetup paperSize="5"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2"/>
  <sheetViews>
    <sheetView workbookViewId="0">
      <selection sqref="A1:N1"/>
    </sheetView>
  </sheetViews>
  <sheetFormatPr defaultRowHeight="12.75"/>
  <cols>
    <col min="1" max="1" width="14.42578125" style="28" bestFit="1" customWidth="1"/>
    <col min="2" max="2" width="27.5703125" style="28" bestFit="1" customWidth="1"/>
    <col min="3" max="5" width="22.28515625" style="28" bestFit="1" customWidth="1"/>
    <col min="6" max="6" width="20.85546875" style="28" bestFit="1" customWidth="1"/>
    <col min="7" max="8" width="22.28515625" style="28" bestFit="1" customWidth="1"/>
    <col min="9" max="9" width="20.85546875" style="28" bestFit="1" customWidth="1"/>
    <col min="10" max="12" width="22.28515625" style="28" bestFit="1" customWidth="1"/>
    <col min="13" max="13" width="26.28515625" style="28" bestFit="1" customWidth="1"/>
    <col min="14" max="14" width="27.5703125" style="28" bestFit="1" customWidth="1"/>
    <col min="15" max="256" width="9.140625" style="28"/>
    <col min="257" max="257" width="14.42578125" style="28" bestFit="1" customWidth="1"/>
    <col min="258" max="266" width="14" style="28" bestFit="1" customWidth="1"/>
    <col min="267" max="269" width="14.7109375" style="28" customWidth="1"/>
    <col min="270" max="270" width="15.5703125" style="28" bestFit="1" customWidth="1"/>
    <col min="271" max="512" width="9.140625" style="28"/>
    <col min="513" max="513" width="14.42578125" style="28" bestFit="1" customWidth="1"/>
    <col min="514" max="522" width="14" style="28" bestFit="1" customWidth="1"/>
    <col min="523" max="525" width="14.7109375" style="28" customWidth="1"/>
    <col min="526" max="526" width="15.5703125" style="28" bestFit="1" customWidth="1"/>
    <col min="527" max="768" width="9.140625" style="28"/>
    <col min="769" max="769" width="14.42578125" style="28" bestFit="1" customWidth="1"/>
    <col min="770" max="778" width="14" style="28" bestFit="1" customWidth="1"/>
    <col min="779" max="781" width="14.7109375" style="28" customWidth="1"/>
    <col min="782" max="782" width="15.5703125" style="28" bestFit="1" customWidth="1"/>
    <col min="783" max="1024" width="9.140625" style="28"/>
    <col min="1025" max="1025" width="14.42578125" style="28" bestFit="1" customWidth="1"/>
    <col min="1026" max="1034" width="14" style="28" bestFit="1" customWidth="1"/>
    <col min="1035" max="1037" width="14.7109375" style="28" customWidth="1"/>
    <col min="1038" max="1038" width="15.5703125" style="28" bestFit="1" customWidth="1"/>
    <col min="1039" max="1280" width="9.140625" style="28"/>
    <col min="1281" max="1281" width="14.42578125" style="28" bestFit="1" customWidth="1"/>
    <col min="1282" max="1290" width="14" style="28" bestFit="1" customWidth="1"/>
    <col min="1291" max="1293" width="14.7109375" style="28" customWidth="1"/>
    <col min="1294" max="1294" width="15.5703125" style="28" bestFit="1" customWidth="1"/>
    <col min="1295" max="1536" width="9.140625" style="28"/>
    <col min="1537" max="1537" width="14.42578125" style="28" bestFit="1" customWidth="1"/>
    <col min="1538" max="1546" width="14" style="28" bestFit="1" customWidth="1"/>
    <col min="1547" max="1549" width="14.7109375" style="28" customWidth="1"/>
    <col min="1550" max="1550" width="15.5703125" style="28" bestFit="1" customWidth="1"/>
    <col min="1551" max="1792" width="9.140625" style="28"/>
    <col min="1793" max="1793" width="14.42578125" style="28" bestFit="1" customWidth="1"/>
    <col min="1794" max="1802" width="14" style="28" bestFit="1" customWidth="1"/>
    <col min="1803" max="1805" width="14.7109375" style="28" customWidth="1"/>
    <col min="1806" max="1806" width="15.5703125" style="28" bestFit="1" customWidth="1"/>
    <col min="1807" max="2048" width="9.140625" style="28"/>
    <col min="2049" max="2049" width="14.42578125" style="28" bestFit="1" customWidth="1"/>
    <col min="2050" max="2058" width="14" style="28" bestFit="1" customWidth="1"/>
    <col min="2059" max="2061" width="14.7109375" style="28" customWidth="1"/>
    <col min="2062" max="2062" width="15.5703125" style="28" bestFit="1" customWidth="1"/>
    <col min="2063" max="2304" width="9.140625" style="28"/>
    <col min="2305" max="2305" width="14.42578125" style="28" bestFit="1" customWidth="1"/>
    <col min="2306" max="2314" width="14" style="28" bestFit="1" customWidth="1"/>
    <col min="2315" max="2317" width="14.7109375" style="28" customWidth="1"/>
    <col min="2318" max="2318" width="15.5703125" style="28" bestFit="1" customWidth="1"/>
    <col min="2319" max="2560" width="9.140625" style="28"/>
    <col min="2561" max="2561" width="14.42578125" style="28" bestFit="1" customWidth="1"/>
    <col min="2562" max="2570" width="14" style="28" bestFit="1" customWidth="1"/>
    <col min="2571" max="2573" width="14.7109375" style="28" customWidth="1"/>
    <col min="2574" max="2574" width="15.5703125" style="28" bestFit="1" customWidth="1"/>
    <col min="2575" max="2816" width="9.140625" style="28"/>
    <col min="2817" max="2817" width="14.42578125" style="28" bestFit="1" customWidth="1"/>
    <col min="2818" max="2826" width="14" style="28" bestFit="1" customWidth="1"/>
    <col min="2827" max="2829" width="14.7109375" style="28" customWidth="1"/>
    <col min="2830" max="2830" width="15.5703125" style="28" bestFit="1" customWidth="1"/>
    <col min="2831" max="3072" width="9.140625" style="28"/>
    <col min="3073" max="3073" width="14.42578125" style="28" bestFit="1" customWidth="1"/>
    <col min="3074" max="3082" width="14" style="28" bestFit="1" customWidth="1"/>
    <col min="3083" max="3085" width="14.7109375" style="28" customWidth="1"/>
    <col min="3086" max="3086" width="15.5703125" style="28" bestFit="1" customWidth="1"/>
    <col min="3087" max="3328" width="9.140625" style="28"/>
    <col min="3329" max="3329" width="14.42578125" style="28" bestFit="1" customWidth="1"/>
    <col min="3330" max="3338" width="14" style="28" bestFit="1" customWidth="1"/>
    <col min="3339" max="3341" width="14.7109375" style="28" customWidth="1"/>
    <col min="3342" max="3342" width="15.5703125" style="28" bestFit="1" customWidth="1"/>
    <col min="3343" max="3584" width="9.140625" style="28"/>
    <col min="3585" max="3585" width="14.42578125" style="28" bestFit="1" customWidth="1"/>
    <col min="3586" max="3594" width="14" style="28" bestFit="1" customWidth="1"/>
    <col min="3595" max="3597" width="14.7109375" style="28" customWidth="1"/>
    <col min="3598" max="3598" width="15.5703125" style="28" bestFit="1" customWidth="1"/>
    <col min="3599" max="3840" width="9.140625" style="28"/>
    <col min="3841" max="3841" width="14.42578125" style="28" bestFit="1" customWidth="1"/>
    <col min="3842" max="3850" width="14" style="28" bestFit="1" customWidth="1"/>
    <col min="3851" max="3853" width="14.7109375" style="28" customWidth="1"/>
    <col min="3854" max="3854" width="15.5703125" style="28" bestFit="1" customWidth="1"/>
    <col min="3855" max="4096" width="9.140625" style="28"/>
    <col min="4097" max="4097" width="14.42578125" style="28" bestFit="1" customWidth="1"/>
    <col min="4098" max="4106" width="14" style="28" bestFit="1" customWidth="1"/>
    <col min="4107" max="4109" width="14.7109375" style="28" customWidth="1"/>
    <col min="4110" max="4110" width="15.5703125" style="28" bestFit="1" customWidth="1"/>
    <col min="4111" max="4352" width="9.140625" style="28"/>
    <col min="4353" max="4353" width="14.42578125" style="28" bestFit="1" customWidth="1"/>
    <col min="4354" max="4362" width="14" style="28" bestFit="1" customWidth="1"/>
    <col min="4363" max="4365" width="14.7109375" style="28" customWidth="1"/>
    <col min="4366" max="4366" width="15.5703125" style="28" bestFit="1" customWidth="1"/>
    <col min="4367" max="4608" width="9.140625" style="28"/>
    <col min="4609" max="4609" width="14.42578125" style="28" bestFit="1" customWidth="1"/>
    <col min="4610" max="4618" width="14" style="28" bestFit="1" customWidth="1"/>
    <col min="4619" max="4621" width="14.7109375" style="28" customWidth="1"/>
    <col min="4622" max="4622" width="15.5703125" style="28" bestFit="1" customWidth="1"/>
    <col min="4623" max="4864" width="9.140625" style="28"/>
    <col min="4865" max="4865" width="14.42578125" style="28" bestFit="1" customWidth="1"/>
    <col min="4866" max="4874" width="14" style="28" bestFit="1" customWidth="1"/>
    <col min="4875" max="4877" width="14.7109375" style="28" customWidth="1"/>
    <col min="4878" max="4878" width="15.5703125" style="28" bestFit="1" customWidth="1"/>
    <col min="4879" max="5120" width="9.140625" style="28"/>
    <col min="5121" max="5121" width="14.42578125" style="28" bestFit="1" customWidth="1"/>
    <col min="5122" max="5130" width="14" style="28" bestFit="1" customWidth="1"/>
    <col min="5131" max="5133" width="14.7109375" style="28" customWidth="1"/>
    <col min="5134" max="5134" width="15.5703125" style="28" bestFit="1" customWidth="1"/>
    <col min="5135" max="5376" width="9.140625" style="28"/>
    <col min="5377" max="5377" width="14.42578125" style="28" bestFit="1" customWidth="1"/>
    <col min="5378" max="5386" width="14" style="28" bestFit="1" customWidth="1"/>
    <col min="5387" max="5389" width="14.7109375" style="28" customWidth="1"/>
    <col min="5390" max="5390" width="15.5703125" style="28" bestFit="1" customWidth="1"/>
    <col min="5391" max="5632" width="9.140625" style="28"/>
    <col min="5633" max="5633" width="14.42578125" style="28" bestFit="1" customWidth="1"/>
    <col min="5634" max="5642" width="14" style="28" bestFit="1" customWidth="1"/>
    <col min="5643" max="5645" width="14.7109375" style="28" customWidth="1"/>
    <col min="5646" max="5646" width="15.5703125" style="28" bestFit="1" customWidth="1"/>
    <col min="5647" max="5888" width="9.140625" style="28"/>
    <col min="5889" max="5889" width="14.42578125" style="28" bestFit="1" customWidth="1"/>
    <col min="5890" max="5898" width="14" style="28" bestFit="1" customWidth="1"/>
    <col min="5899" max="5901" width="14.7109375" style="28" customWidth="1"/>
    <col min="5902" max="5902" width="15.5703125" style="28" bestFit="1" customWidth="1"/>
    <col min="5903" max="6144" width="9.140625" style="28"/>
    <col min="6145" max="6145" width="14.42578125" style="28" bestFit="1" customWidth="1"/>
    <col min="6146" max="6154" width="14" style="28" bestFit="1" customWidth="1"/>
    <col min="6155" max="6157" width="14.7109375" style="28" customWidth="1"/>
    <col min="6158" max="6158" width="15.5703125" style="28" bestFit="1" customWidth="1"/>
    <col min="6159" max="6400" width="9.140625" style="28"/>
    <col min="6401" max="6401" width="14.42578125" style="28" bestFit="1" customWidth="1"/>
    <col min="6402" max="6410" width="14" style="28" bestFit="1" customWidth="1"/>
    <col min="6411" max="6413" width="14.7109375" style="28" customWidth="1"/>
    <col min="6414" max="6414" width="15.5703125" style="28" bestFit="1" customWidth="1"/>
    <col min="6415" max="6656" width="9.140625" style="28"/>
    <col min="6657" max="6657" width="14.42578125" style="28" bestFit="1" customWidth="1"/>
    <col min="6658" max="6666" width="14" style="28" bestFit="1" customWidth="1"/>
    <col min="6667" max="6669" width="14.7109375" style="28" customWidth="1"/>
    <col min="6670" max="6670" width="15.5703125" style="28" bestFit="1" customWidth="1"/>
    <col min="6671" max="6912" width="9.140625" style="28"/>
    <col min="6913" max="6913" width="14.42578125" style="28" bestFit="1" customWidth="1"/>
    <col min="6914" max="6922" width="14" style="28" bestFit="1" customWidth="1"/>
    <col min="6923" max="6925" width="14.7109375" style="28" customWidth="1"/>
    <col min="6926" max="6926" width="15.5703125" style="28" bestFit="1" customWidth="1"/>
    <col min="6927" max="7168" width="9.140625" style="28"/>
    <col min="7169" max="7169" width="14.42578125" style="28" bestFit="1" customWidth="1"/>
    <col min="7170" max="7178" width="14" style="28" bestFit="1" customWidth="1"/>
    <col min="7179" max="7181" width="14.7109375" style="28" customWidth="1"/>
    <col min="7182" max="7182" width="15.5703125" style="28" bestFit="1" customWidth="1"/>
    <col min="7183" max="7424" width="9.140625" style="28"/>
    <col min="7425" max="7425" width="14.42578125" style="28" bestFit="1" customWidth="1"/>
    <col min="7426" max="7434" width="14" style="28" bestFit="1" customWidth="1"/>
    <col min="7435" max="7437" width="14.7109375" style="28" customWidth="1"/>
    <col min="7438" max="7438" width="15.5703125" style="28" bestFit="1" customWidth="1"/>
    <col min="7439" max="7680" width="9.140625" style="28"/>
    <col min="7681" max="7681" width="14.42578125" style="28" bestFit="1" customWidth="1"/>
    <col min="7682" max="7690" width="14" style="28" bestFit="1" customWidth="1"/>
    <col min="7691" max="7693" width="14.7109375" style="28" customWidth="1"/>
    <col min="7694" max="7694" width="15.5703125" style="28" bestFit="1" customWidth="1"/>
    <col min="7695" max="7936" width="9.140625" style="28"/>
    <col min="7937" max="7937" width="14.42578125" style="28" bestFit="1" customWidth="1"/>
    <col min="7938" max="7946" width="14" style="28" bestFit="1" customWidth="1"/>
    <col min="7947" max="7949" width="14.7109375" style="28" customWidth="1"/>
    <col min="7950" max="7950" width="15.5703125" style="28" bestFit="1" customWidth="1"/>
    <col min="7951" max="8192" width="9.140625" style="28"/>
    <col min="8193" max="8193" width="14.42578125" style="28" bestFit="1" customWidth="1"/>
    <col min="8194" max="8202" width="14" style="28" bestFit="1" customWidth="1"/>
    <col min="8203" max="8205" width="14.7109375" style="28" customWidth="1"/>
    <col min="8206" max="8206" width="15.5703125" style="28" bestFit="1" customWidth="1"/>
    <col min="8207" max="8448" width="9.140625" style="28"/>
    <col min="8449" max="8449" width="14.42578125" style="28" bestFit="1" customWidth="1"/>
    <col min="8450" max="8458" width="14" style="28" bestFit="1" customWidth="1"/>
    <col min="8459" max="8461" width="14.7109375" style="28" customWidth="1"/>
    <col min="8462" max="8462" width="15.5703125" style="28" bestFit="1" customWidth="1"/>
    <col min="8463" max="8704" width="9.140625" style="28"/>
    <col min="8705" max="8705" width="14.42578125" style="28" bestFit="1" customWidth="1"/>
    <col min="8706" max="8714" width="14" style="28" bestFit="1" customWidth="1"/>
    <col min="8715" max="8717" width="14.7109375" style="28" customWidth="1"/>
    <col min="8718" max="8718" width="15.5703125" style="28" bestFit="1" customWidth="1"/>
    <col min="8719" max="8960" width="9.140625" style="28"/>
    <col min="8961" max="8961" width="14.42578125" style="28" bestFit="1" customWidth="1"/>
    <col min="8962" max="8970" width="14" style="28" bestFit="1" customWidth="1"/>
    <col min="8971" max="8973" width="14.7109375" style="28" customWidth="1"/>
    <col min="8974" max="8974" width="15.5703125" style="28" bestFit="1" customWidth="1"/>
    <col min="8975" max="9216" width="9.140625" style="28"/>
    <col min="9217" max="9217" width="14.42578125" style="28" bestFit="1" customWidth="1"/>
    <col min="9218" max="9226" width="14" style="28" bestFit="1" customWidth="1"/>
    <col min="9227" max="9229" width="14.7109375" style="28" customWidth="1"/>
    <col min="9230" max="9230" width="15.5703125" style="28" bestFit="1" customWidth="1"/>
    <col min="9231" max="9472" width="9.140625" style="28"/>
    <col min="9473" max="9473" width="14.42578125" style="28" bestFit="1" customWidth="1"/>
    <col min="9474" max="9482" width="14" style="28" bestFit="1" customWidth="1"/>
    <col min="9483" max="9485" width="14.7109375" style="28" customWidth="1"/>
    <col min="9486" max="9486" width="15.5703125" style="28" bestFit="1" customWidth="1"/>
    <col min="9487" max="9728" width="9.140625" style="28"/>
    <col min="9729" max="9729" width="14.42578125" style="28" bestFit="1" customWidth="1"/>
    <col min="9730" max="9738" width="14" style="28" bestFit="1" customWidth="1"/>
    <col min="9739" max="9741" width="14.7109375" style="28" customWidth="1"/>
    <col min="9742" max="9742" width="15.5703125" style="28" bestFit="1" customWidth="1"/>
    <col min="9743" max="9984" width="9.140625" style="28"/>
    <col min="9985" max="9985" width="14.42578125" style="28" bestFit="1" customWidth="1"/>
    <col min="9986" max="9994" width="14" style="28" bestFit="1" customWidth="1"/>
    <col min="9995" max="9997" width="14.7109375" style="28" customWidth="1"/>
    <col min="9998" max="9998" width="15.5703125" style="28" bestFit="1" customWidth="1"/>
    <col min="9999" max="10240" width="9.140625" style="28"/>
    <col min="10241" max="10241" width="14.42578125" style="28" bestFit="1" customWidth="1"/>
    <col min="10242" max="10250" width="14" style="28" bestFit="1" customWidth="1"/>
    <col min="10251" max="10253" width="14.7109375" style="28" customWidth="1"/>
    <col min="10254" max="10254" width="15.5703125" style="28" bestFit="1" customWidth="1"/>
    <col min="10255" max="10496" width="9.140625" style="28"/>
    <col min="10497" max="10497" width="14.42578125" style="28" bestFit="1" customWidth="1"/>
    <col min="10498" max="10506" width="14" style="28" bestFit="1" customWidth="1"/>
    <col min="10507" max="10509" width="14.7109375" style="28" customWidth="1"/>
    <col min="10510" max="10510" width="15.5703125" style="28" bestFit="1" customWidth="1"/>
    <col min="10511" max="10752" width="9.140625" style="28"/>
    <col min="10753" max="10753" width="14.42578125" style="28" bestFit="1" customWidth="1"/>
    <col min="10754" max="10762" width="14" style="28" bestFit="1" customWidth="1"/>
    <col min="10763" max="10765" width="14.7109375" style="28" customWidth="1"/>
    <col min="10766" max="10766" width="15.5703125" style="28" bestFit="1" customWidth="1"/>
    <col min="10767" max="11008" width="9.140625" style="28"/>
    <col min="11009" max="11009" width="14.42578125" style="28" bestFit="1" customWidth="1"/>
    <col min="11010" max="11018" width="14" style="28" bestFit="1" customWidth="1"/>
    <col min="11019" max="11021" width="14.7109375" style="28" customWidth="1"/>
    <col min="11022" max="11022" width="15.5703125" style="28" bestFit="1" customWidth="1"/>
    <col min="11023" max="11264" width="9.140625" style="28"/>
    <col min="11265" max="11265" width="14.42578125" style="28" bestFit="1" customWidth="1"/>
    <col min="11266" max="11274" width="14" style="28" bestFit="1" customWidth="1"/>
    <col min="11275" max="11277" width="14.7109375" style="28" customWidth="1"/>
    <col min="11278" max="11278" width="15.5703125" style="28" bestFit="1" customWidth="1"/>
    <col min="11279" max="11520" width="9.140625" style="28"/>
    <col min="11521" max="11521" width="14.42578125" style="28" bestFit="1" customWidth="1"/>
    <col min="11522" max="11530" width="14" style="28" bestFit="1" customWidth="1"/>
    <col min="11531" max="11533" width="14.7109375" style="28" customWidth="1"/>
    <col min="11534" max="11534" width="15.5703125" style="28" bestFit="1" customWidth="1"/>
    <col min="11535" max="11776" width="9.140625" style="28"/>
    <col min="11777" max="11777" width="14.42578125" style="28" bestFit="1" customWidth="1"/>
    <col min="11778" max="11786" width="14" style="28" bestFit="1" customWidth="1"/>
    <col min="11787" max="11789" width="14.7109375" style="28" customWidth="1"/>
    <col min="11790" max="11790" width="15.5703125" style="28" bestFit="1" customWidth="1"/>
    <col min="11791" max="12032" width="9.140625" style="28"/>
    <col min="12033" max="12033" width="14.42578125" style="28" bestFit="1" customWidth="1"/>
    <col min="12034" max="12042" width="14" style="28" bestFit="1" customWidth="1"/>
    <col min="12043" max="12045" width="14.7109375" style="28" customWidth="1"/>
    <col min="12046" max="12046" width="15.5703125" style="28" bestFit="1" customWidth="1"/>
    <col min="12047" max="12288" width="9.140625" style="28"/>
    <col min="12289" max="12289" width="14.42578125" style="28" bestFit="1" customWidth="1"/>
    <col min="12290" max="12298" width="14" style="28" bestFit="1" customWidth="1"/>
    <col min="12299" max="12301" width="14.7109375" style="28" customWidth="1"/>
    <col min="12302" max="12302" width="15.5703125" style="28" bestFit="1" customWidth="1"/>
    <col min="12303" max="12544" width="9.140625" style="28"/>
    <col min="12545" max="12545" width="14.42578125" style="28" bestFit="1" customWidth="1"/>
    <col min="12546" max="12554" width="14" style="28" bestFit="1" customWidth="1"/>
    <col min="12555" max="12557" width="14.7109375" style="28" customWidth="1"/>
    <col min="12558" max="12558" width="15.5703125" style="28" bestFit="1" customWidth="1"/>
    <col min="12559" max="12800" width="9.140625" style="28"/>
    <col min="12801" max="12801" width="14.42578125" style="28" bestFit="1" customWidth="1"/>
    <col min="12802" max="12810" width="14" style="28" bestFit="1" customWidth="1"/>
    <col min="12811" max="12813" width="14.7109375" style="28" customWidth="1"/>
    <col min="12814" max="12814" width="15.5703125" style="28" bestFit="1" customWidth="1"/>
    <col min="12815" max="13056" width="9.140625" style="28"/>
    <col min="13057" max="13057" width="14.42578125" style="28" bestFit="1" customWidth="1"/>
    <col min="13058" max="13066" width="14" style="28" bestFit="1" customWidth="1"/>
    <col min="13067" max="13069" width="14.7109375" style="28" customWidth="1"/>
    <col min="13070" max="13070" width="15.5703125" style="28" bestFit="1" customWidth="1"/>
    <col min="13071" max="13312" width="9.140625" style="28"/>
    <col min="13313" max="13313" width="14.42578125" style="28" bestFit="1" customWidth="1"/>
    <col min="13314" max="13322" width="14" style="28" bestFit="1" customWidth="1"/>
    <col min="13323" max="13325" width="14.7109375" style="28" customWidth="1"/>
    <col min="13326" max="13326" width="15.5703125" style="28" bestFit="1" customWidth="1"/>
    <col min="13327" max="13568" width="9.140625" style="28"/>
    <col min="13569" max="13569" width="14.42578125" style="28" bestFit="1" customWidth="1"/>
    <col min="13570" max="13578" width="14" style="28" bestFit="1" customWidth="1"/>
    <col min="13579" max="13581" width="14.7109375" style="28" customWidth="1"/>
    <col min="13582" max="13582" width="15.5703125" style="28" bestFit="1" customWidth="1"/>
    <col min="13583" max="13824" width="9.140625" style="28"/>
    <col min="13825" max="13825" width="14.42578125" style="28" bestFit="1" customWidth="1"/>
    <col min="13826" max="13834" width="14" style="28" bestFit="1" customWidth="1"/>
    <col min="13835" max="13837" width="14.7109375" style="28" customWidth="1"/>
    <col min="13838" max="13838" width="15.5703125" style="28" bestFit="1" customWidth="1"/>
    <col min="13839" max="14080" width="9.140625" style="28"/>
    <col min="14081" max="14081" width="14.42578125" style="28" bestFit="1" customWidth="1"/>
    <col min="14082" max="14090" width="14" style="28" bestFit="1" customWidth="1"/>
    <col min="14091" max="14093" width="14.7109375" style="28" customWidth="1"/>
    <col min="14094" max="14094" width="15.5703125" style="28" bestFit="1" customWidth="1"/>
    <col min="14095" max="14336" width="9.140625" style="28"/>
    <col min="14337" max="14337" width="14.42578125" style="28" bestFit="1" customWidth="1"/>
    <col min="14338" max="14346" width="14" style="28" bestFit="1" customWidth="1"/>
    <col min="14347" max="14349" width="14.7109375" style="28" customWidth="1"/>
    <col min="14350" max="14350" width="15.5703125" style="28" bestFit="1" customWidth="1"/>
    <col min="14351" max="14592" width="9.140625" style="28"/>
    <col min="14593" max="14593" width="14.42578125" style="28" bestFit="1" customWidth="1"/>
    <col min="14594" max="14602" width="14" style="28" bestFit="1" customWidth="1"/>
    <col min="14603" max="14605" width="14.7109375" style="28" customWidth="1"/>
    <col min="14606" max="14606" width="15.5703125" style="28" bestFit="1" customWidth="1"/>
    <col min="14607" max="14848" width="9.140625" style="28"/>
    <col min="14849" max="14849" width="14.42578125" style="28" bestFit="1" customWidth="1"/>
    <col min="14850" max="14858" width="14" style="28" bestFit="1" customWidth="1"/>
    <col min="14859" max="14861" width="14.7109375" style="28" customWidth="1"/>
    <col min="14862" max="14862" width="15.5703125" style="28" bestFit="1" customWidth="1"/>
    <col min="14863" max="15104" width="9.140625" style="28"/>
    <col min="15105" max="15105" width="14.42578125" style="28" bestFit="1" customWidth="1"/>
    <col min="15106" max="15114" width="14" style="28" bestFit="1" customWidth="1"/>
    <col min="15115" max="15117" width="14.7109375" style="28" customWidth="1"/>
    <col min="15118" max="15118" width="15.5703125" style="28" bestFit="1" customWidth="1"/>
    <col min="15119" max="15360" width="9.140625" style="28"/>
    <col min="15361" max="15361" width="14.42578125" style="28" bestFit="1" customWidth="1"/>
    <col min="15362" max="15370" width="14" style="28" bestFit="1" customWidth="1"/>
    <col min="15371" max="15373" width="14.7109375" style="28" customWidth="1"/>
    <col min="15374" max="15374" width="15.5703125" style="28" bestFit="1" customWidth="1"/>
    <col min="15375" max="15616" width="9.140625" style="28"/>
    <col min="15617" max="15617" width="14.42578125" style="28" bestFit="1" customWidth="1"/>
    <col min="15618" max="15626" width="14" style="28" bestFit="1" customWidth="1"/>
    <col min="15627" max="15629" width="14.7109375" style="28" customWidth="1"/>
    <col min="15630" max="15630" width="15.5703125" style="28" bestFit="1" customWidth="1"/>
    <col min="15631" max="15872" width="9.140625" style="28"/>
    <col min="15873" max="15873" width="14.42578125" style="28" bestFit="1" customWidth="1"/>
    <col min="15874" max="15882" width="14" style="28" bestFit="1" customWidth="1"/>
    <col min="15883" max="15885" width="14.7109375" style="28" customWidth="1"/>
    <col min="15886" max="15886" width="15.5703125" style="28" bestFit="1" customWidth="1"/>
    <col min="15887" max="16128" width="9.140625" style="28"/>
    <col min="16129" max="16129" width="14.42578125" style="28" bestFit="1" customWidth="1"/>
    <col min="16130" max="16138" width="14" style="28" bestFit="1" customWidth="1"/>
    <col min="16139" max="16141" width="14.7109375" style="28" customWidth="1"/>
    <col min="16142" max="16142" width="15.5703125" style="28" bestFit="1" customWidth="1"/>
    <col min="16143" max="16384" width="9.140625" style="28"/>
  </cols>
  <sheetData>
    <row r="1" spans="1:15" ht="18">
      <c r="A1" s="119" t="s">
        <v>266</v>
      </c>
      <c r="B1" s="119"/>
      <c r="C1" s="119"/>
      <c r="D1" s="119"/>
      <c r="E1" s="119"/>
      <c r="F1" s="119"/>
      <c r="G1" s="119"/>
      <c r="H1" s="119"/>
      <c r="I1" s="119"/>
      <c r="J1" s="119"/>
      <c r="K1" s="119"/>
      <c r="L1" s="119"/>
      <c r="M1" s="119"/>
      <c r="N1" s="119"/>
    </row>
    <row r="2" spans="1:15" ht="14.25">
      <c r="A2" s="31"/>
      <c r="B2" s="31"/>
      <c r="C2" s="31"/>
      <c r="D2" s="31"/>
      <c r="E2" s="31"/>
      <c r="F2" s="31"/>
      <c r="G2" s="31"/>
      <c r="H2" s="31"/>
      <c r="I2" s="31"/>
      <c r="J2" s="31"/>
      <c r="K2" s="31"/>
      <c r="L2" s="31"/>
      <c r="M2" s="31"/>
      <c r="N2" s="31"/>
      <c r="O2" s="31"/>
    </row>
    <row r="3" spans="1:15" ht="15">
      <c r="A3" s="17" t="s">
        <v>2</v>
      </c>
      <c r="B3" s="29" t="s">
        <v>27</v>
      </c>
      <c r="C3" s="29" t="s">
        <v>28</v>
      </c>
      <c r="D3" s="29" t="s">
        <v>29</v>
      </c>
      <c r="E3" s="29" t="s">
        <v>30</v>
      </c>
      <c r="F3" s="29" t="s">
        <v>31</v>
      </c>
      <c r="G3" s="29" t="s">
        <v>32</v>
      </c>
      <c r="H3" s="29" t="s">
        <v>33</v>
      </c>
      <c r="I3" s="29" t="s">
        <v>34</v>
      </c>
      <c r="J3" s="29" t="s">
        <v>35</v>
      </c>
      <c r="K3" s="29" t="s">
        <v>36</v>
      </c>
      <c r="L3" s="29" t="s">
        <v>37</v>
      </c>
      <c r="M3" s="29" t="s">
        <v>38</v>
      </c>
      <c r="N3" s="29" t="s">
        <v>68</v>
      </c>
      <c r="O3" s="31"/>
    </row>
    <row r="4" spans="1:15" ht="14.25">
      <c r="A4" s="14"/>
      <c r="B4" s="31"/>
      <c r="C4" s="31"/>
      <c r="D4" s="31"/>
      <c r="E4" s="31"/>
      <c r="F4" s="31"/>
      <c r="G4" s="31"/>
      <c r="H4" s="31"/>
      <c r="I4" s="31"/>
      <c r="J4" s="31"/>
      <c r="K4" s="31"/>
      <c r="L4" s="31"/>
      <c r="M4" s="31"/>
      <c r="N4" s="31"/>
      <c r="O4" s="31"/>
    </row>
    <row r="5" spans="1:15" ht="14.25">
      <c r="A5" s="78" t="s">
        <v>10</v>
      </c>
      <c r="B5" s="14">
        <v>2202057.48</v>
      </c>
      <c r="C5" s="90">
        <v>2443155.37</v>
      </c>
      <c r="D5" s="90">
        <v>2081859.42</v>
      </c>
      <c r="E5" s="97">
        <v>2262505.41</v>
      </c>
      <c r="F5" s="14">
        <v>2035016.09</v>
      </c>
      <c r="G5" s="14">
        <v>2483822.79</v>
      </c>
      <c r="H5" s="14"/>
      <c r="I5" s="14"/>
      <c r="J5" s="14"/>
      <c r="K5" s="14"/>
      <c r="L5" s="14"/>
      <c r="M5" s="79"/>
      <c r="N5" s="14">
        <f>SUM(B5:M5)</f>
        <v>13508416.559999999</v>
      </c>
      <c r="O5" s="31"/>
    </row>
    <row r="6" spans="1:15" ht="14.25">
      <c r="A6" s="78" t="s">
        <v>11</v>
      </c>
      <c r="B6" s="14">
        <v>534085.18000000005</v>
      </c>
      <c r="C6" s="90">
        <v>659609.1</v>
      </c>
      <c r="D6" s="90">
        <v>511860.12</v>
      </c>
      <c r="E6" s="14">
        <v>568797.06999999995</v>
      </c>
      <c r="F6" s="14">
        <v>425078.44</v>
      </c>
      <c r="G6" s="14">
        <v>703842.03</v>
      </c>
      <c r="H6" s="14"/>
      <c r="I6" s="14"/>
      <c r="J6" s="14"/>
      <c r="K6" s="14"/>
      <c r="L6" s="14"/>
      <c r="M6" s="79"/>
      <c r="N6" s="14">
        <f>SUM(B6:M6)</f>
        <v>3403271.9399999995</v>
      </c>
      <c r="O6" s="31"/>
    </row>
    <row r="7" spans="1:15" ht="14.25">
      <c r="A7" s="78" t="s">
        <v>12</v>
      </c>
      <c r="B7" s="14">
        <v>71893938.989999995</v>
      </c>
      <c r="C7" s="90">
        <v>83938302.120000005</v>
      </c>
      <c r="D7" s="90">
        <v>75254569.239999995</v>
      </c>
      <c r="E7" s="14">
        <v>80975971.599999994</v>
      </c>
      <c r="F7" s="14">
        <v>74395464.719999999</v>
      </c>
      <c r="G7" s="14">
        <v>96570955.540000007</v>
      </c>
      <c r="H7" s="14"/>
      <c r="I7" s="14"/>
      <c r="J7" s="14"/>
      <c r="K7" s="14"/>
      <c r="L7" s="14"/>
      <c r="M7" s="79"/>
      <c r="N7" s="14">
        <f t="shared" ref="N7:N21" si="0">SUM(B7:M7)</f>
        <v>483029202.2100001</v>
      </c>
      <c r="O7" s="31"/>
    </row>
    <row r="8" spans="1:15" ht="14.25">
      <c r="A8" s="78" t="s">
        <v>13</v>
      </c>
      <c r="B8" s="14">
        <v>1578169.96</v>
      </c>
      <c r="C8" s="90">
        <v>1736366.7</v>
      </c>
      <c r="D8" s="90">
        <v>1485156.61</v>
      </c>
      <c r="E8" s="14">
        <v>1499752.44</v>
      </c>
      <c r="F8" s="14">
        <v>1253909.55</v>
      </c>
      <c r="G8" s="14">
        <v>1718005.18</v>
      </c>
      <c r="H8" s="14"/>
      <c r="I8" s="14"/>
      <c r="J8" s="14"/>
      <c r="K8" s="14"/>
      <c r="L8" s="14"/>
      <c r="M8" s="79"/>
      <c r="N8" s="14">
        <f t="shared" si="0"/>
        <v>9271360.4400000013</v>
      </c>
      <c r="O8" s="31"/>
    </row>
    <row r="9" spans="1:15" ht="14.25">
      <c r="A9" s="78" t="s">
        <v>14</v>
      </c>
      <c r="B9" s="14">
        <v>2225053.5699999998</v>
      </c>
      <c r="C9" s="90">
        <v>2630925.73</v>
      </c>
      <c r="D9" s="90">
        <v>2354427.12</v>
      </c>
      <c r="E9" s="14">
        <v>2558264.84</v>
      </c>
      <c r="F9" s="14">
        <v>1995284.4</v>
      </c>
      <c r="G9" s="14">
        <v>2731425.94</v>
      </c>
      <c r="H9" s="14"/>
      <c r="I9" s="14"/>
      <c r="J9" s="14"/>
      <c r="K9" s="14"/>
      <c r="L9" s="14"/>
      <c r="M9" s="79"/>
      <c r="N9" s="14">
        <f t="shared" si="0"/>
        <v>14495381.6</v>
      </c>
      <c r="O9" s="31"/>
    </row>
    <row r="10" spans="1:15" ht="14.25">
      <c r="A10" s="78" t="s">
        <v>15</v>
      </c>
      <c r="B10" s="14">
        <v>44253.67</v>
      </c>
      <c r="C10" s="90">
        <v>51570.58</v>
      </c>
      <c r="D10" s="90">
        <v>47449.72</v>
      </c>
      <c r="E10" s="14">
        <v>38019.370000000003</v>
      </c>
      <c r="F10" s="14">
        <v>47581.52</v>
      </c>
      <c r="G10" s="14">
        <v>45688.73</v>
      </c>
      <c r="H10" s="14"/>
      <c r="I10" s="14"/>
      <c r="J10" s="14"/>
      <c r="K10" s="14"/>
      <c r="L10" s="14"/>
      <c r="M10" s="79"/>
      <c r="N10" s="14">
        <f t="shared" si="0"/>
        <v>274563.58999999997</v>
      </c>
      <c r="O10" s="31"/>
    </row>
    <row r="11" spans="1:15" ht="14.25">
      <c r="A11" s="78" t="s">
        <v>16</v>
      </c>
      <c r="B11" s="14">
        <v>548704.18999999994</v>
      </c>
      <c r="C11" s="90">
        <v>551582.39</v>
      </c>
      <c r="D11" s="90">
        <v>638900.89</v>
      </c>
      <c r="E11" s="14">
        <v>585325.30000000005</v>
      </c>
      <c r="F11" s="14">
        <v>574518.06999999995</v>
      </c>
      <c r="G11" s="14">
        <v>946183.08</v>
      </c>
      <c r="H11" s="14"/>
      <c r="I11" s="14"/>
      <c r="J11" s="14"/>
      <c r="K11" s="14"/>
      <c r="L11" s="14"/>
      <c r="M11" s="79"/>
      <c r="N11" s="14">
        <f t="shared" si="0"/>
        <v>3845213.9200000004</v>
      </c>
      <c r="O11" s="31"/>
    </row>
    <row r="12" spans="1:15" ht="14.25">
      <c r="A12" s="78" t="s">
        <v>17</v>
      </c>
      <c r="B12" s="14">
        <v>928197.89</v>
      </c>
      <c r="C12" s="90">
        <v>1134882.21</v>
      </c>
      <c r="D12" s="90">
        <v>988858.02</v>
      </c>
      <c r="E12" s="14">
        <v>1110727.8</v>
      </c>
      <c r="F12" s="14">
        <v>1123772.8899999999</v>
      </c>
      <c r="G12" s="14">
        <v>1256676.9099999999</v>
      </c>
      <c r="H12" s="14"/>
      <c r="I12" s="14"/>
      <c r="J12" s="14"/>
      <c r="K12" s="14"/>
      <c r="L12" s="14"/>
      <c r="M12" s="79"/>
      <c r="N12" s="14">
        <f t="shared" si="0"/>
        <v>6543115.7199999997</v>
      </c>
      <c r="O12" s="31"/>
    </row>
    <row r="13" spans="1:15" ht="14.25">
      <c r="A13" s="78" t="s">
        <v>18</v>
      </c>
      <c r="B13" s="14">
        <v>322606.46999999997</v>
      </c>
      <c r="C13" s="90">
        <v>413134.42</v>
      </c>
      <c r="D13" s="90">
        <v>367860.56</v>
      </c>
      <c r="E13" s="14">
        <v>376057.33</v>
      </c>
      <c r="F13" s="14">
        <v>311658.78999999998</v>
      </c>
      <c r="G13" s="14">
        <v>518255.58</v>
      </c>
      <c r="H13" s="14"/>
      <c r="I13" s="14"/>
      <c r="J13" s="14"/>
      <c r="K13" s="14"/>
      <c r="L13" s="14"/>
      <c r="M13" s="79"/>
      <c r="N13" s="14">
        <f t="shared" si="0"/>
        <v>2309573.15</v>
      </c>
      <c r="O13" s="31"/>
    </row>
    <row r="14" spans="1:15" ht="14.25">
      <c r="A14" s="78" t="s">
        <v>19</v>
      </c>
      <c r="B14" s="14">
        <v>45449.32</v>
      </c>
      <c r="C14" s="90">
        <v>64976.53</v>
      </c>
      <c r="D14" s="90">
        <v>44732.17</v>
      </c>
      <c r="E14" s="14">
        <v>107552.6</v>
      </c>
      <c r="F14" s="14">
        <v>84659.64</v>
      </c>
      <c r="G14" s="14">
        <v>67832.38</v>
      </c>
      <c r="H14" s="14"/>
      <c r="I14" s="14"/>
      <c r="J14" s="14"/>
      <c r="K14" s="14"/>
      <c r="L14" s="14"/>
      <c r="M14" s="79"/>
      <c r="N14" s="14">
        <f t="shared" si="0"/>
        <v>415202.64</v>
      </c>
      <c r="O14" s="31"/>
    </row>
    <row r="15" spans="1:15" ht="14.25">
      <c r="A15" s="78" t="s">
        <v>20</v>
      </c>
      <c r="B15" s="14">
        <v>1069505.22</v>
      </c>
      <c r="C15" s="90">
        <v>1301918.93</v>
      </c>
      <c r="D15" s="90">
        <v>1098491.74</v>
      </c>
      <c r="E15" s="14">
        <v>1355359.77</v>
      </c>
      <c r="F15" s="14">
        <v>1152238.1200000001</v>
      </c>
      <c r="G15" s="14">
        <v>1446098.25</v>
      </c>
      <c r="H15" s="14"/>
      <c r="I15" s="14"/>
      <c r="J15" s="14"/>
      <c r="K15" s="14"/>
      <c r="L15" s="14"/>
      <c r="M15" s="79"/>
      <c r="N15" s="14">
        <f t="shared" si="0"/>
        <v>7423612.0300000003</v>
      </c>
      <c r="O15" s="31"/>
    </row>
    <row r="16" spans="1:15" ht="14.25">
      <c r="A16" s="78" t="s">
        <v>21</v>
      </c>
      <c r="B16" s="14">
        <v>62740.68</v>
      </c>
      <c r="C16" s="90">
        <v>84754.94</v>
      </c>
      <c r="D16" s="90">
        <v>79872.27</v>
      </c>
      <c r="E16" s="14">
        <v>75419.789999999994</v>
      </c>
      <c r="F16" s="14">
        <v>59284.78</v>
      </c>
      <c r="G16" s="14">
        <v>70397.38</v>
      </c>
      <c r="H16" s="14"/>
      <c r="I16" s="14"/>
      <c r="J16" s="14"/>
      <c r="K16" s="14"/>
      <c r="L16" s="14"/>
      <c r="M16" s="79"/>
      <c r="N16" s="14">
        <f t="shared" si="0"/>
        <v>432469.83999999997</v>
      </c>
      <c r="O16" s="31"/>
    </row>
    <row r="17" spans="1:15" ht="14.25">
      <c r="A17" s="78" t="s">
        <v>22</v>
      </c>
      <c r="B17" s="14">
        <v>1209390.21</v>
      </c>
      <c r="C17" s="90">
        <v>1481432.93</v>
      </c>
      <c r="D17" s="90">
        <v>1395829.58</v>
      </c>
      <c r="E17" s="14">
        <v>1504757.28</v>
      </c>
      <c r="F17" s="14">
        <v>1261736.75</v>
      </c>
      <c r="G17" s="14">
        <v>1808815.29</v>
      </c>
      <c r="H17" s="14"/>
      <c r="I17" s="14"/>
      <c r="J17" s="14"/>
      <c r="K17" s="14"/>
      <c r="L17" s="14"/>
      <c r="M17" s="79"/>
      <c r="N17" s="14">
        <f t="shared" si="0"/>
        <v>8661962.0399999991</v>
      </c>
      <c r="O17" s="31"/>
    </row>
    <row r="18" spans="1:15" ht="14.25">
      <c r="A18" s="78" t="s">
        <v>23</v>
      </c>
      <c r="B18" s="14">
        <v>207712.52</v>
      </c>
      <c r="C18" s="90">
        <v>271631.59000000003</v>
      </c>
      <c r="D18" s="90">
        <v>272226.51</v>
      </c>
      <c r="E18" s="14">
        <v>317306.98</v>
      </c>
      <c r="F18" s="14">
        <v>228298.78</v>
      </c>
      <c r="G18" s="14">
        <v>319074.92</v>
      </c>
      <c r="H18" s="14"/>
      <c r="I18" s="14"/>
      <c r="J18" s="14"/>
      <c r="K18" s="14"/>
      <c r="L18" s="14"/>
      <c r="M18" s="79"/>
      <c r="N18" s="14">
        <f t="shared" si="0"/>
        <v>1616251.3</v>
      </c>
      <c r="O18" s="31"/>
    </row>
    <row r="19" spans="1:15" ht="14.25">
      <c r="A19" s="78" t="s">
        <v>24</v>
      </c>
      <c r="B19" s="14">
        <v>972048.76</v>
      </c>
      <c r="C19" s="90">
        <v>1485788.45</v>
      </c>
      <c r="D19" s="90">
        <v>1154244.3799999999</v>
      </c>
      <c r="E19" s="14">
        <v>946448.09</v>
      </c>
      <c r="F19" s="14">
        <v>842119.74</v>
      </c>
      <c r="G19" s="14">
        <v>3251183.54</v>
      </c>
      <c r="H19" s="14"/>
      <c r="I19" s="14"/>
      <c r="J19" s="14"/>
      <c r="K19" s="14"/>
      <c r="L19" s="14"/>
      <c r="M19" s="79"/>
      <c r="N19" s="14">
        <f t="shared" si="0"/>
        <v>8651832.9600000009</v>
      </c>
      <c r="O19" s="31"/>
    </row>
    <row r="20" spans="1:15" ht="14.25">
      <c r="A20" s="78" t="s">
        <v>25</v>
      </c>
      <c r="B20" s="14">
        <v>15129469.189999999</v>
      </c>
      <c r="C20" s="90">
        <v>17805789.870000001</v>
      </c>
      <c r="D20" s="90">
        <v>14833539.9</v>
      </c>
      <c r="E20" s="14">
        <v>15858550.310000001</v>
      </c>
      <c r="F20" s="14">
        <v>13562926.210000001</v>
      </c>
      <c r="G20" s="14">
        <v>18667676.73</v>
      </c>
      <c r="H20" s="14"/>
      <c r="I20" s="14"/>
      <c r="J20" s="14"/>
      <c r="K20" s="14"/>
      <c r="L20" s="14"/>
      <c r="M20" s="79"/>
      <c r="N20" s="14">
        <f t="shared" si="0"/>
        <v>95857952.210000008</v>
      </c>
      <c r="O20" s="31"/>
    </row>
    <row r="21" spans="1:15" ht="15" thickBot="1">
      <c r="A21" s="78" t="s">
        <v>26</v>
      </c>
      <c r="B21" s="80">
        <v>342896.33</v>
      </c>
      <c r="C21" s="91">
        <v>646606.74</v>
      </c>
      <c r="D21" s="91">
        <v>378826.66</v>
      </c>
      <c r="E21" s="80">
        <v>554944.28</v>
      </c>
      <c r="F21" s="80">
        <v>364604.19</v>
      </c>
      <c r="G21" s="80">
        <v>460988.11</v>
      </c>
      <c r="H21" s="80"/>
      <c r="I21" s="80"/>
      <c r="J21" s="80"/>
      <c r="K21" s="80"/>
      <c r="L21" s="80"/>
      <c r="M21" s="80"/>
      <c r="N21" s="80">
        <f t="shared" si="0"/>
        <v>2748866.31</v>
      </c>
      <c r="O21" s="31"/>
    </row>
    <row r="22" spans="1:15" ht="14.25">
      <c r="A22" s="31"/>
      <c r="B22" s="14"/>
      <c r="C22" s="14"/>
      <c r="D22" s="14"/>
      <c r="E22" s="14"/>
      <c r="F22" s="14"/>
      <c r="G22" s="14"/>
      <c r="H22" s="14"/>
      <c r="I22" s="14"/>
      <c r="J22" s="14"/>
      <c r="K22" s="14"/>
      <c r="L22" s="14"/>
      <c r="M22" s="14"/>
      <c r="N22" s="14"/>
      <c r="O22" s="31"/>
    </row>
    <row r="23" spans="1:15" ht="14.25">
      <c r="A23" s="31" t="s">
        <v>9</v>
      </c>
      <c r="B23" s="14">
        <f>SUM(B5:B21)</f>
        <v>99316279.629999965</v>
      </c>
      <c r="C23" s="14">
        <f t="shared" ref="C23:M23" si="1">SUM(C5:C21)</f>
        <v>116702428.60000002</v>
      </c>
      <c r="D23" s="14">
        <f t="shared" si="1"/>
        <v>102988704.91</v>
      </c>
      <c r="E23" s="14">
        <f t="shared" si="1"/>
        <v>110695760.26000001</v>
      </c>
      <c r="F23" s="14">
        <f t="shared" si="1"/>
        <v>99718152.680000007</v>
      </c>
      <c r="G23" s="14">
        <f t="shared" si="1"/>
        <v>133066922.38000003</v>
      </c>
      <c r="H23" s="14">
        <f t="shared" si="1"/>
        <v>0</v>
      </c>
      <c r="I23" s="14">
        <f>SUM(I5:I21)</f>
        <v>0</v>
      </c>
      <c r="J23" s="14">
        <f t="shared" si="1"/>
        <v>0</v>
      </c>
      <c r="K23" s="14">
        <f t="shared" si="1"/>
        <v>0</v>
      </c>
      <c r="L23" s="14">
        <f t="shared" si="1"/>
        <v>0</v>
      </c>
      <c r="M23" s="14">
        <f t="shared" si="1"/>
        <v>0</v>
      </c>
      <c r="N23" s="14">
        <f>SUM(N5:N21)</f>
        <v>662488248.46000004</v>
      </c>
      <c r="O23" s="31"/>
    </row>
    <row r="24" spans="1:15" ht="14.25">
      <c r="A24" s="31" t="s">
        <v>69</v>
      </c>
      <c r="B24" s="14">
        <f>SUM('SCCRT Out of State'!B23)</f>
        <v>18374284.559999999</v>
      </c>
      <c r="C24" s="14">
        <f>SUM('SCCRT Out of State'!C23)</f>
        <v>21207989.470000006</v>
      </c>
      <c r="D24" s="87">
        <v>20880410.220000006</v>
      </c>
      <c r="E24" s="14">
        <f>SUM('SCCRT Out of State'!E23)</f>
        <v>20336826.370000001</v>
      </c>
      <c r="F24" s="14">
        <f>SUM('SCCRT Out of State'!F23)</f>
        <v>25384866.960000005</v>
      </c>
      <c r="G24" s="14">
        <f>SUM('SCCRT Out of State'!G23)</f>
        <v>20524204.390000001</v>
      </c>
      <c r="H24" s="14">
        <f>SUM('SCCRT Out of State'!H23)</f>
        <v>0</v>
      </c>
      <c r="I24" s="14">
        <f>SUM('SCCRT Out of State'!I23)</f>
        <v>0</v>
      </c>
      <c r="J24" s="14">
        <f>SUM('SCCRT Out of State'!J23)</f>
        <v>0</v>
      </c>
      <c r="K24" s="14">
        <f>SUM('SCCRT Out of State'!K23)</f>
        <v>0</v>
      </c>
      <c r="L24" s="14">
        <f>SUM('SCCRT Out of State'!L23)</f>
        <v>0</v>
      </c>
      <c r="M24" s="14">
        <f>SUM('SCCRT Out of State'!M23)</f>
        <v>0</v>
      </c>
      <c r="N24" s="14">
        <f>SUM(B24:M24)</f>
        <v>126708581.97000001</v>
      </c>
      <c r="O24" s="31"/>
    </row>
    <row r="25" spans="1:15" ht="14.25">
      <c r="A25" s="31"/>
      <c r="B25" s="14"/>
      <c r="C25" s="14"/>
      <c r="D25" s="14"/>
      <c r="E25" s="14"/>
      <c r="F25" s="14"/>
      <c r="G25" s="14"/>
      <c r="H25" s="14"/>
      <c r="I25" s="14"/>
      <c r="J25" s="14"/>
      <c r="K25" s="14"/>
      <c r="L25" s="14"/>
      <c r="M25" s="14"/>
      <c r="N25" s="14"/>
      <c r="O25" s="31"/>
    </row>
    <row r="26" spans="1:15" ht="14.25">
      <c r="A26" s="81"/>
      <c r="B26" s="14"/>
      <c r="C26" s="14"/>
      <c r="D26" s="14"/>
      <c r="E26" s="14"/>
      <c r="F26" s="14"/>
      <c r="G26" s="14"/>
      <c r="H26" s="14"/>
      <c r="I26" s="14"/>
      <c r="J26" s="14"/>
      <c r="K26" s="14"/>
      <c r="L26" s="14"/>
      <c r="M26" s="14"/>
      <c r="N26" s="14"/>
      <c r="O26" s="31"/>
    </row>
    <row r="27" spans="1:15" ht="14.25">
      <c r="A27" s="81"/>
      <c r="B27" s="14"/>
      <c r="C27" s="14"/>
      <c r="D27" s="14"/>
      <c r="E27" s="14"/>
      <c r="F27" s="14"/>
      <c r="G27" s="14"/>
      <c r="H27" s="14"/>
      <c r="I27" s="14"/>
      <c r="J27" s="14"/>
      <c r="K27" s="14"/>
      <c r="L27" s="14"/>
      <c r="M27" s="14"/>
      <c r="N27" s="14"/>
      <c r="O27" s="31"/>
    </row>
    <row r="28" spans="1:15" ht="14.25">
      <c r="A28" s="31"/>
      <c r="B28" s="31"/>
      <c r="C28" s="31"/>
      <c r="D28" s="31"/>
      <c r="E28" s="31"/>
      <c r="F28" s="31"/>
      <c r="G28" s="31"/>
      <c r="H28" s="31"/>
      <c r="I28" s="31"/>
      <c r="J28" s="31"/>
      <c r="K28" s="31"/>
      <c r="L28" s="31"/>
      <c r="M28" s="31"/>
      <c r="N28" s="31"/>
      <c r="O28" s="31"/>
    </row>
    <row r="35" spans="8:9">
      <c r="H35" s="62"/>
      <c r="I35" s="62"/>
    </row>
    <row r="36" spans="8:9">
      <c r="H36" s="62"/>
      <c r="I36" s="62"/>
    </row>
    <row r="37" spans="8:9">
      <c r="H37" s="62"/>
      <c r="I37" s="62"/>
    </row>
    <row r="38" spans="8:9">
      <c r="H38" s="62"/>
      <c r="I38" s="62"/>
    </row>
    <row r="39" spans="8:9">
      <c r="H39" s="62"/>
      <c r="I39" s="62"/>
    </row>
    <row r="40" spans="8:9">
      <c r="H40" s="62"/>
      <c r="I40" s="62"/>
    </row>
    <row r="41" spans="8:9">
      <c r="H41" s="62"/>
      <c r="I41" s="62"/>
    </row>
    <row r="42" spans="8:9">
      <c r="H42" s="62"/>
      <c r="I42" s="62"/>
    </row>
    <row r="43" spans="8:9">
      <c r="H43" s="62"/>
      <c r="I43" s="62"/>
    </row>
    <row r="44" spans="8:9">
      <c r="H44" s="62"/>
      <c r="I44" s="62"/>
    </row>
    <row r="45" spans="8:9">
      <c r="H45" s="62"/>
      <c r="I45" s="62"/>
    </row>
    <row r="46" spans="8:9">
      <c r="H46" s="62"/>
      <c r="I46" s="62"/>
    </row>
    <row r="47" spans="8:9">
      <c r="H47" s="62"/>
      <c r="I47" s="62"/>
    </row>
    <row r="48" spans="8:9">
      <c r="H48" s="62"/>
      <c r="I48" s="62"/>
    </row>
    <row r="49" spans="8:9">
      <c r="H49" s="62"/>
      <c r="I49" s="62"/>
    </row>
    <row r="50" spans="8:9">
      <c r="H50" s="62"/>
      <c r="I50" s="62"/>
    </row>
    <row r="51" spans="8:9">
      <c r="H51" s="62"/>
      <c r="I51" s="62"/>
    </row>
    <row r="52" spans="8:9">
      <c r="H52" s="62"/>
      <c r="I52" s="62"/>
    </row>
  </sheetData>
  <mergeCells count="1">
    <mergeCell ref="A1:N1"/>
  </mergeCells>
  <printOptions horizontalCentered="1"/>
  <pageMargins left="0" right="0" top="0.5" bottom="0.5" header="0.5" footer="0.5"/>
  <pageSetup paperSize="5"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3"/>
  <sheetViews>
    <sheetView workbookViewId="0">
      <selection sqref="A1:N1"/>
    </sheetView>
  </sheetViews>
  <sheetFormatPr defaultRowHeight="12.75"/>
  <cols>
    <col min="1" max="1" width="13.42578125" style="28" customWidth="1"/>
    <col min="2" max="2" width="26.28515625" style="28" bestFit="1" customWidth="1"/>
    <col min="3" max="12" width="20.85546875" style="28" bestFit="1" customWidth="1"/>
    <col min="13" max="14" width="26.28515625" style="28" bestFit="1" customWidth="1"/>
    <col min="15" max="256" width="9.140625" style="28"/>
    <col min="257" max="257" width="13.42578125" style="28" customWidth="1"/>
    <col min="258" max="262" width="13.85546875" style="28" bestFit="1" customWidth="1"/>
    <col min="263" max="263" width="14" style="28" bestFit="1" customWidth="1"/>
    <col min="264" max="265" width="13.85546875" style="28" bestFit="1" customWidth="1"/>
    <col min="266" max="269" width="14" style="28" bestFit="1" customWidth="1"/>
    <col min="270" max="270" width="13.5703125" style="28" customWidth="1"/>
    <col min="271" max="512" width="9.140625" style="28"/>
    <col min="513" max="513" width="13.42578125" style="28" customWidth="1"/>
    <col min="514" max="518" width="13.85546875" style="28" bestFit="1" customWidth="1"/>
    <col min="519" max="519" width="14" style="28" bestFit="1" customWidth="1"/>
    <col min="520" max="521" width="13.85546875" style="28" bestFit="1" customWidth="1"/>
    <col min="522" max="525" width="14" style="28" bestFit="1" customWidth="1"/>
    <col min="526" max="526" width="13.5703125" style="28" customWidth="1"/>
    <col min="527" max="768" width="9.140625" style="28"/>
    <col min="769" max="769" width="13.42578125" style="28" customWidth="1"/>
    <col min="770" max="774" width="13.85546875" style="28" bestFit="1" customWidth="1"/>
    <col min="775" max="775" width="14" style="28" bestFit="1" customWidth="1"/>
    <col min="776" max="777" width="13.85546875" style="28" bestFit="1" customWidth="1"/>
    <col min="778" max="781" width="14" style="28" bestFit="1" customWidth="1"/>
    <col min="782" max="782" width="13.5703125" style="28" customWidth="1"/>
    <col min="783" max="1024" width="9.140625" style="28"/>
    <col min="1025" max="1025" width="13.42578125" style="28" customWidth="1"/>
    <col min="1026" max="1030" width="13.85546875" style="28" bestFit="1" customWidth="1"/>
    <col min="1031" max="1031" width="14" style="28" bestFit="1" customWidth="1"/>
    <col min="1032" max="1033" width="13.85546875" style="28" bestFit="1" customWidth="1"/>
    <col min="1034" max="1037" width="14" style="28" bestFit="1" customWidth="1"/>
    <col min="1038" max="1038" width="13.5703125" style="28" customWidth="1"/>
    <col min="1039" max="1280" width="9.140625" style="28"/>
    <col min="1281" max="1281" width="13.42578125" style="28" customWidth="1"/>
    <col min="1282" max="1286" width="13.85546875" style="28" bestFit="1" customWidth="1"/>
    <col min="1287" max="1287" width="14" style="28" bestFit="1" customWidth="1"/>
    <col min="1288" max="1289" width="13.85546875" style="28" bestFit="1" customWidth="1"/>
    <col min="1290" max="1293" width="14" style="28" bestFit="1" customWidth="1"/>
    <col min="1294" max="1294" width="13.5703125" style="28" customWidth="1"/>
    <col min="1295" max="1536" width="9.140625" style="28"/>
    <col min="1537" max="1537" width="13.42578125" style="28" customWidth="1"/>
    <col min="1538" max="1542" width="13.85546875" style="28" bestFit="1" customWidth="1"/>
    <col min="1543" max="1543" width="14" style="28" bestFit="1" customWidth="1"/>
    <col min="1544" max="1545" width="13.85546875" style="28" bestFit="1" customWidth="1"/>
    <col min="1546" max="1549" width="14" style="28" bestFit="1" customWidth="1"/>
    <col min="1550" max="1550" width="13.5703125" style="28" customWidth="1"/>
    <col min="1551" max="1792" width="9.140625" style="28"/>
    <col min="1793" max="1793" width="13.42578125" style="28" customWidth="1"/>
    <col min="1794" max="1798" width="13.85546875" style="28" bestFit="1" customWidth="1"/>
    <col min="1799" max="1799" width="14" style="28" bestFit="1" customWidth="1"/>
    <col min="1800" max="1801" width="13.85546875" style="28" bestFit="1" customWidth="1"/>
    <col min="1802" max="1805" width="14" style="28" bestFit="1" customWidth="1"/>
    <col min="1806" max="1806" width="13.5703125" style="28" customWidth="1"/>
    <col min="1807" max="2048" width="9.140625" style="28"/>
    <col min="2049" max="2049" width="13.42578125" style="28" customWidth="1"/>
    <col min="2050" max="2054" width="13.85546875" style="28" bestFit="1" customWidth="1"/>
    <col min="2055" max="2055" width="14" style="28" bestFit="1" customWidth="1"/>
    <col min="2056" max="2057" width="13.85546875" style="28" bestFit="1" customWidth="1"/>
    <col min="2058" max="2061" width="14" style="28" bestFit="1" customWidth="1"/>
    <col min="2062" max="2062" width="13.5703125" style="28" customWidth="1"/>
    <col min="2063" max="2304" width="9.140625" style="28"/>
    <col min="2305" max="2305" width="13.42578125" style="28" customWidth="1"/>
    <col min="2306" max="2310" width="13.85546875" style="28" bestFit="1" customWidth="1"/>
    <col min="2311" max="2311" width="14" style="28" bestFit="1" customWidth="1"/>
    <col min="2312" max="2313" width="13.85546875" style="28" bestFit="1" customWidth="1"/>
    <col min="2314" max="2317" width="14" style="28" bestFit="1" customWidth="1"/>
    <col min="2318" max="2318" width="13.5703125" style="28" customWidth="1"/>
    <col min="2319" max="2560" width="9.140625" style="28"/>
    <col min="2561" max="2561" width="13.42578125" style="28" customWidth="1"/>
    <col min="2562" max="2566" width="13.85546875" style="28" bestFit="1" customWidth="1"/>
    <col min="2567" max="2567" width="14" style="28" bestFit="1" customWidth="1"/>
    <col min="2568" max="2569" width="13.85546875" style="28" bestFit="1" customWidth="1"/>
    <col min="2570" max="2573" width="14" style="28" bestFit="1" customWidth="1"/>
    <col min="2574" max="2574" width="13.5703125" style="28" customWidth="1"/>
    <col min="2575" max="2816" width="9.140625" style="28"/>
    <col min="2817" max="2817" width="13.42578125" style="28" customWidth="1"/>
    <col min="2818" max="2822" width="13.85546875" style="28" bestFit="1" customWidth="1"/>
    <col min="2823" max="2823" width="14" style="28" bestFit="1" customWidth="1"/>
    <col min="2824" max="2825" width="13.85546875" style="28" bestFit="1" customWidth="1"/>
    <col min="2826" max="2829" width="14" style="28" bestFit="1" customWidth="1"/>
    <col min="2830" max="2830" width="13.5703125" style="28" customWidth="1"/>
    <col min="2831" max="3072" width="9.140625" style="28"/>
    <col min="3073" max="3073" width="13.42578125" style="28" customWidth="1"/>
    <col min="3074" max="3078" width="13.85546875" style="28" bestFit="1" customWidth="1"/>
    <col min="3079" max="3079" width="14" style="28" bestFit="1" customWidth="1"/>
    <col min="3080" max="3081" width="13.85546875" style="28" bestFit="1" customWidth="1"/>
    <col min="3082" max="3085" width="14" style="28" bestFit="1" customWidth="1"/>
    <col min="3086" max="3086" width="13.5703125" style="28" customWidth="1"/>
    <col min="3087" max="3328" width="9.140625" style="28"/>
    <col min="3329" max="3329" width="13.42578125" style="28" customWidth="1"/>
    <col min="3330" max="3334" width="13.85546875" style="28" bestFit="1" customWidth="1"/>
    <col min="3335" max="3335" width="14" style="28" bestFit="1" customWidth="1"/>
    <col min="3336" max="3337" width="13.85546875" style="28" bestFit="1" customWidth="1"/>
    <col min="3338" max="3341" width="14" style="28" bestFit="1" customWidth="1"/>
    <col min="3342" max="3342" width="13.5703125" style="28" customWidth="1"/>
    <col min="3343" max="3584" width="9.140625" style="28"/>
    <col min="3585" max="3585" width="13.42578125" style="28" customWidth="1"/>
    <col min="3586" max="3590" width="13.85546875" style="28" bestFit="1" customWidth="1"/>
    <col min="3591" max="3591" width="14" style="28" bestFit="1" customWidth="1"/>
    <col min="3592" max="3593" width="13.85546875" style="28" bestFit="1" customWidth="1"/>
    <col min="3594" max="3597" width="14" style="28" bestFit="1" customWidth="1"/>
    <col min="3598" max="3598" width="13.5703125" style="28" customWidth="1"/>
    <col min="3599" max="3840" width="9.140625" style="28"/>
    <col min="3841" max="3841" width="13.42578125" style="28" customWidth="1"/>
    <col min="3842" max="3846" width="13.85546875" style="28" bestFit="1" customWidth="1"/>
    <col min="3847" max="3847" width="14" style="28" bestFit="1" customWidth="1"/>
    <col min="3848" max="3849" width="13.85546875" style="28" bestFit="1" customWidth="1"/>
    <col min="3850" max="3853" width="14" style="28" bestFit="1" customWidth="1"/>
    <col min="3854" max="3854" width="13.5703125" style="28" customWidth="1"/>
    <col min="3855" max="4096" width="9.140625" style="28"/>
    <col min="4097" max="4097" width="13.42578125" style="28" customWidth="1"/>
    <col min="4098" max="4102" width="13.85546875" style="28" bestFit="1" customWidth="1"/>
    <col min="4103" max="4103" width="14" style="28" bestFit="1" customWidth="1"/>
    <col min="4104" max="4105" width="13.85546875" style="28" bestFit="1" customWidth="1"/>
    <col min="4106" max="4109" width="14" style="28" bestFit="1" customWidth="1"/>
    <col min="4110" max="4110" width="13.5703125" style="28" customWidth="1"/>
    <col min="4111" max="4352" width="9.140625" style="28"/>
    <col min="4353" max="4353" width="13.42578125" style="28" customWidth="1"/>
    <col min="4354" max="4358" width="13.85546875" style="28" bestFit="1" customWidth="1"/>
    <col min="4359" max="4359" width="14" style="28" bestFit="1" customWidth="1"/>
    <col min="4360" max="4361" width="13.85546875" style="28" bestFit="1" customWidth="1"/>
    <col min="4362" max="4365" width="14" style="28" bestFit="1" customWidth="1"/>
    <col min="4366" max="4366" width="13.5703125" style="28" customWidth="1"/>
    <col min="4367" max="4608" width="9.140625" style="28"/>
    <col min="4609" max="4609" width="13.42578125" style="28" customWidth="1"/>
    <col min="4610" max="4614" width="13.85546875" style="28" bestFit="1" customWidth="1"/>
    <col min="4615" max="4615" width="14" style="28" bestFit="1" customWidth="1"/>
    <col min="4616" max="4617" width="13.85546875" style="28" bestFit="1" customWidth="1"/>
    <col min="4618" max="4621" width="14" style="28" bestFit="1" customWidth="1"/>
    <col min="4622" max="4622" width="13.5703125" style="28" customWidth="1"/>
    <col min="4623" max="4864" width="9.140625" style="28"/>
    <col min="4865" max="4865" width="13.42578125" style="28" customWidth="1"/>
    <col min="4866" max="4870" width="13.85546875" style="28" bestFit="1" customWidth="1"/>
    <col min="4871" max="4871" width="14" style="28" bestFit="1" customWidth="1"/>
    <col min="4872" max="4873" width="13.85546875" style="28" bestFit="1" customWidth="1"/>
    <col min="4874" max="4877" width="14" style="28" bestFit="1" customWidth="1"/>
    <col min="4878" max="4878" width="13.5703125" style="28" customWidth="1"/>
    <col min="4879" max="5120" width="9.140625" style="28"/>
    <col min="5121" max="5121" width="13.42578125" style="28" customWidth="1"/>
    <col min="5122" max="5126" width="13.85546875" style="28" bestFit="1" customWidth="1"/>
    <col min="5127" max="5127" width="14" style="28" bestFit="1" customWidth="1"/>
    <col min="5128" max="5129" width="13.85546875" style="28" bestFit="1" customWidth="1"/>
    <col min="5130" max="5133" width="14" style="28" bestFit="1" customWidth="1"/>
    <col min="5134" max="5134" width="13.5703125" style="28" customWidth="1"/>
    <col min="5135" max="5376" width="9.140625" style="28"/>
    <col min="5377" max="5377" width="13.42578125" style="28" customWidth="1"/>
    <col min="5378" max="5382" width="13.85546875" style="28" bestFit="1" customWidth="1"/>
    <col min="5383" max="5383" width="14" style="28" bestFit="1" customWidth="1"/>
    <col min="5384" max="5385" width="13.85546875" style="28" bestFit="1" customWidth="1"/>
    <col min="5386" max="5389" width="14" style="28" bestFit="1" customWidth="1"/>
    <col min="5390" max="5390" width="13.5703125" style="28" customWidth="1"/>
    <col min="5391" max="5632" width="9.140625" style="28"/>
    <col min="5633" max="5633" width="13.42578125" style="28" customWidth="1"/>
    <col min="5634" max="5638" width="13.85546875" style="28" bestFit="1" customWidth="1"/>
    <col min="5639" max="5639" width="14" style="28" bestFit="1" customWidth="1"/>
    <col min="5640" max="5641" width="13.85546875" style="28" bestFit="1" customWidth="1"/>
    <col min="5642" max="5645" width="14" style="28" bestFit="1" customWidth="1"/>
    <col min="5646" max="5646" width="13.5703125" style="28" customWidth="1"/>
    <col min="5647" max="5888" width="9.140625" style="28"/>
    <col min="5889" max="5889" width="13.42578125" style="28" customWidth="1"/>
    <col min="5890" max="5894" width="13.85546875" style="28" bestFit="1" customWidth="1"/>
    <col min="5895" max="5895" width="14" style="28" bestFit="1" customWidth="1"/>
    <col min="5896" max="5897" width="13.85546875" style="28" bestFit="1" customWidth="1"/>
    <col min="5898" max="5901" width="14" style="28" bestFit="1" customWidth="1"/>
    <col min="5902" max="5902" width="13.5703125" style="28" customWidth="1"/>
    <col min="5903" max="6144" width="9.140625" style="28"/>
    <col min="6145" max="6145" width="13.42578125" style="28" customWidth="1"/>
    <col min="6146" max="6150" width="13.85546875" style="28" bestFit="1" customWidth="1"/>
    <col min="6151" max="6151" width="14" style="28" bestFit="1" customWidth="1"/>
    <col min="6152" max="6153" width="13.85546875" style="28" bestFit="1" customWidth="1"/>
    <col min="6154" max="6157" width="14" style="28" bestFit="1" customWidth="1"/>
    <col min="6158" max="6158" width="13.5703125" style="28" customWidth="1"/>
    <col min="6159" max="6400" width="9.140625" style="28"/>
    <col min="6401" max="6401" width="13.42578125" style="28" customWidth="1"/>
    <col min="6402" max="6406" width="13.85546875" style="28" bestFit="1" customWidth="1"/>
    <col min="6407" max="6407" width="14" style="28" bestFit="1" customWidth="1"/>
    <col min="6408" max="6409" width="13.85546875" style="28" bestFit="1" customWidth="1"/>
    <col min="6410" max="6413" width="14" style="28" bestFit="1" customWidth="1"/>
    <col min="6414" max="6414" width="13.5703125" style="28" customWidth="1"/>
    <col min="6415" max="6656" width="9.140625" style="28"/>
    <col min="6657" max="6657" width="13.42578125" style="28" customWidth="1"/>
    <col min="6658" max="6662" width="13.85546875" style="28" bestFit="1" customWidth="1"/>
    <col min="6663" max="6663" width="14" style="28" bestFit="1" customWidth="1"/>
    <col min="6664" max="6665" width="13.85546875" style="28" bestFit="1" customWidth="1"/>
    <col min="6666" max="6669" width="14" style="28" bestFit="1" customWidth="1"/>
    <col min="6670" max="6670" width="13.5703125" style="28" customWidth="1"/>
    <col min="6671" max="6912" width="9.140625" style="28"/>
    <col min="6913" max="6913" width="13.42578125" style="28" customWidth="1"/>
    <col min="6914" max="6918" width="13.85546875" style="28" bestFit="1" customWidth="1"/>
    <col min="6919" max="6919" width="14" style="28" bestFit="1" customWidth="1"/>
    <col min="6920" max="6921" width="13.85546875" style="28" bestFit="1" customWidth="1"/>
    <col min="6922" max="6925" width="14" style="28" bestFit="1" customWidth="1"/>
    <col min="6926" max="6926" width="13.5703125" style="28" customWidth="1"/>
    <col min="6927" max="7168" width="9.140625" style="28"/>
    <col min="7169" max="7169" width="13.42578125" style="28" customWidth="1"/>
    <col min="7170" max="7174" width="13.85546875" style="28" bestFit="1" customWidth="1"/>
    <col min="7175" max="7175" width="14" style="28" bestFit="1" customWidth="1"/>
    <col min="7176" max="7177" width="13.85546875" style="28" bestFit="1" customWidth="1"/>
    <col min="7178" max="7181" width="14" style="28" bestFit="1" customWidth="1"/>
    <col min="7182" max="7182" width="13.5703125" style="28" customWidth="1"/>
    <col min="7183" max="7424" width="9.140625" style="28"/>
    <col min="7425" max="7425" width="13.42578125" style="28" customWidth="1"/>
    <col min="7426" max="7430" width="13.85546875" style="28" bestFit="1" customWidth="1"/>
    <col min="7431" max="7431" width="14" style="28" bestFit="1" customWidth="1"/>
    <col min="7432" max="7433" width="13.85546875" style="28" bestFit="1" customWidth="1"/>
    <col min="7434" max="7437" width="14" style="28" bestFit="1" customWidth="1"/>
    <col min="7438" max="7438" width="13.5703125" style="28" customWidth="1"/>
    <col min="7439" max="7680" width="9.140625" style="28"/>
    <col min="7681" max="7681" width="13.42578125" style="28" customWidth="1"/>
    <col min="7682" max="7686" width="13.85546875" style="28" bestFit="1" customWidth="1"/>
    <col min="7687" max="7687" width="14" style="28" bestFit="1" customWidth="1"/>
    <col min="7688" max="7689" width="13.85546875" style="28" bestFit="1" customWidth="1"/>
    <col min="7690" max="7693" width="14" style="28" bestFit="1" customWidth="1"/>
    <col min="7694" max="7694" width="13.5703125" style="28" customWidth="1"/>
    <col min="7695" max="7936" width="9.140625" style="28"/>
    <col min="7937" max="7937" width="13.42578125" style="28" customWidth="1"/>
    <col min="7938" max="7942" width="13.85546875" style="28" bestFit="1" customWidth="1"/>
    <col min="7943" max="7943" width="14" style="28" bestFit="1" customWidth="1"/>
    <col min="7944" max="7945" width="13.85546875" style="28" bestFit="1" customWidth="1"/>
    <col min="7946" max="7949" width="14" style="28" bestFit="1" customWidth="1"/>
    <col min="7950" max="7950" width="13.5703125" style="28" customWidth="1"/>
    <col min="7951" max="8192" width="9.140625" style="28"/>
    <col min="8193" max="8193" width="13.42578125" style="28" customWidth="1"/>
    <col min="8194" max="8198" width="13.85546875" style="28" bestFit="1" customWidth="1"/>
    <col min="8199" max="8199" width="14" style="28" bestFit="1" customWidth="1"/>
    <col min="8200" max="8201" width="13.85546875" style="28" bestFit="1" customWidth="1"/>
    <col min="8202" max="8205" width="14" style="28" bestFit="1" customWidth="1"/>
    <col min="8206" max="8206" width="13.5703125" style="28" customWidth="1"/>
    <col min="8207" max="8448" width="9.140625" style="28"/>
    <col min="8449" max="8449" width="13.42578125" style="28" customWidth="1"/>
    <col min="8450" max="8454" width="13.85546875" style="28" bestFit="1" customWidth="1"/>
    <col min="8455" max="8455" width="14" style="28" bestFit="1" customWidth="1"/>
    <col min="8456" max="8457" width="13.85546875" style="28" bestFit="1" customWidth="1"/>
    <col min="8458" max="8461" width="14" style="28" bestFit="1" customWidth="1"/>
    <col min="8462" max="8462" width="13.5703125" style="28" customWidth="1"/>
    <col min="8463" max="8704" width="9.140625" style="28"/>
    <col min="8705" max="8705" width="13.42578125" style="28" customWidth="1"/>
    <col min="8706" max="8710" width="13.85546875" style="28" bestFit="1" customWidth="1"/>
    <col min="8711" max="8711" width="14" style="28" bestFit="1" customWidth="1"/>
    <col min="8712" max="8713" width="13.85546875" style="28" bestFit="1" customWidth="1"/>
    <col min="8714" max="8717" width="14" style="28" bestFit="1" customWidth="1"/>
    <col min="8718" max="8718" width="13.5703125" style="28" customWidth="1"/>
    <col min="8719" max="8960" width="9.140625" style="28"/>
    <col min="8961" max="8961" width="13.42578125" style="28" customWidth="1"/>
    <col min="8962" max="8966" width="13.85546875" style="28" bestFit="1" customWidth="1"/>
    <col min="8967" max="8967" width="14" style="28" bestFit="1" customWidth="1"/>
    <col min="8968" max="8969" width="13.85546875" style="28" bestFit="1" customWidth="1"/>
    <col min="8970" max="8973" width="14" style="28" bestFit="1" customWidth="1"/>
    <col min="8974" max="8974" width="13.5703125" style="28" customWidth="1"/>
    <col min="8975" max="9216" width="9.140625" style="28"/>
    <col min="9217" max="9217" width="13.42578125" style="28" customWidth="1"/>
    <col min="9218" max="9222" width="13.85546875" style="28" bestFit="1" customWidth="1"/>
    <col min="9223" max="9223" width="14" style="28" bestFit="1" customWidth="1"/>
    <col min="9224" max="9225" width="13.85546875" style="28" bestFit="1" customWidth="1"/>
    <col min="9226" max="9229" width="14" style="28" bestFit="1" customWidth="1"/>
    <col min="9230" max="9230" width="13.5703125" style="28" customWidth="1"/>
    <col min="9231" max="9472" width="9.140625" style="28"/>
    <col min="9473" max="9473" width="13.42578125" style="28" customWidth="1"/>
    <col min="9474" max="9478" width="13.85546875" style="28" bestFit="1" customWidth="1"/>
    <col min="9479" max="9479" width="14" style="28" bestFit="1" customWidth="1"/>
    <col min="9480" max="9481" width="13.85546875" style="28" bestFit="1" customWidth="1"/>
    <col min="9482" max="9485" width="14" style="28" bestFit="1" customWidth="1"/>
    <col min="9486" max="9486" width="13.5703125" style="28" customWidth="1"/>
    <col min="9487" max="9728" width="9.140625" style="28"/>
    <col min="9729" max="9729" width="13.42578125" style="28" customWidth="1"/>
    <col min="9730" max="9734" width="13.85546875" style="28" bestFit="1" customWidth="1"/>
    <col min="9735" max="9735" width="14" style="28" bestFit="1" customWidth="1"/>
    <col min="9736" max="9737" width="13.85546875" style="28" bestFit="1" customWidth="1"/>
    <col min="9738" max="9741" width="14" style="28" bestFit="1" customWidth="1"/>
    <col min="9742" max="9742" width="13.5703125" style="28" customWidth="1"/>
    <col min="9743" max="9984" width="9.140625" style="28"/>
    <col min="9985" max="9985" width="13.42578125" style="28" customWidth="1"/>
    <col min="9986" max="9990" width="13.85546875" style="28" bestFit="1" customWidth="1"/>
    <col min="9991" max="9991" width="14" style="28" bestFit="1" customWidth="1"/>
    <col min="9992" max="9993" width="13.85546875" style="28" bestFit="1" customWidth="1"/>
    <col min="9994" max="9997" width="14" style="28" bestFit="1" customWidth="1"/>
    <col min="9998" max="9998" width="13.5703125" style="28" customWidth="1"/>
    <col min="9999" max="10240" width="9.140625" style="28"/>
    <col min="10241" max="10241" width="13.42578125" style="28" customWidth="1"/>
    <col min="10242" max="10246" width="13.85546875" style="28" bestFit="1" customWidth="1"/>
    <col min="10247" max="10247" width="14" style="28" bestFit="1" customWidth="1"/>
    <col min="10248" max="10249" width="13.85546875" style="28" bestFit="1" customWidth="1"/>
    <col min="10250" max="10253" width="14" style="28" bestFit="1" customWidth="1"/>
    <col min="10254" max="10254" width="13.5703125" style="28" customWidth="1"/>
    <col min="10255" max="10496" width="9.140625" style="28"/>
    <col min="10497" max="10497" width="13.42578125" style="28" customWidth="1"/>
    <col min="10498" max="10502" width="13.85546875" style="28" bestFit="1" customWidth="1"/>
    <col min="10503" max="10503" width="14" style="28" bestFit="1" customWidth="1"/>
    <col min="10504" max="10505" width="13.85546875" style="28" bestFit="1" customWidth="1"/>
    <col min="10506" max="10509" width="14" style="28" bestFit="1" customWidth="1"/>
    <col min="10510" max="10510" width="13.5703125" style="28" customWidth="1"/>
    <col min="10511" max="10752" width="9.140625" style="28"/>
    <col min="10753" max="10753" width="13.42578125" style="28" customWidth="1"/>
    <col min="10754" max="10758" width="13.85546875" style="28" bestFit="1" customWidth="1"/>
    <col min="10759" max="10759" width="14" style="28" bestFit="1" customWidth="1"/>
    <col min="10760" max="10761" width="13.85546875" style="28" bestFit="1" customWidth="1"/>
    <col min="10762" max="10765" width="14" style="28" bestFit="1" customWidth="1"/>
    <col min="10766" max="10766" width="13.5703125" style="28" customWidth="1"/>
    <col min="10767" max="11008" width="9.140625" style="28"/>
    <col min="11009" max="11009" width="13.42578125" style="28" customWidth="1"/>
    <col min="11010" max="11014" width="13.85546875" style="28" bestFit="1" customWidth="1"/>
    <col min="11015" max="11015" width="14" style="28" bestFit="1" customWidth="1"/>
    <col min="11016" max="11017" width="13.85546875" style="28" bestFit="1" customWidth="1"/>
    <col min="11018" max="11021" width="14" style="28" bestFit="1" customWidth="1"/>
    <col min="11022" max="11022" width="13.5703125" style="28" customWidth="1"/>
    <col min="11023" max="11264" width="9.140625" style="28"/>
    <col min="11265" max="11265" width="13.42578125" style="28" customWidth="1"/>
    <col min="11266" max="11270" width="13.85546875" style="28" bestFit="1" customWidth="1"/>
    <col min="11271" max="11271" width="14" style="28" bestFit="1" customWidth="1"/>
    <col min="11272" max="11273" width="13.85546875" style="28" bestFit="1" customWidth="1"/>
    <col min="11274" max="11277" width="14" style="28" bestFit="1" customWidth="1"/>
    <col min="11278" max="11278" width="13.5703125" style="28" customWidth="1"/>
    <col min="11279" max="11520" width="9.140625" style="28"/>
    <col min="11521" max="11521" width="13.42578125" style="28" customWidth="1"/>
    <col min="11522" max="11526" width="13.85546875" style="28" bestFit="1" customWidth="1"/>
    <col min="11527" max="11527" width="14" style="28" bestFit="1" customWidth="1"/>
    <col min="11528" max="11529" width="13.85546875" style="28" bestFit="1" customWidth="1"/>
    <col min="11530" max="11533" width="14" style="28" bestFit="1" customWidth="1"/>
    <col min="11534" max="11534" width="13.5703125" style="28" customWidth="1"/>
    <col min="11535" max="11776" width="9.140625" style="28"/>
    <col min="11777" max="11777" width="13.42578125" style="28" customWidth="1"/>
    <col min="11778" max="11782" width="13.85546875" style="28" bestFit="1" customWidth="1"/>
    <col min="11783" max="11783" width="14" style="28" bestFit="1" customWidth="1"/>
    <col min="11784" max="11785" width="13.85546875" style="28" bestFit="1" customWidth="1"/>
    <col min="11786" max="11789" width="14" style="28" bestFit="1" customWidth="1"/>
    <col min="11790" max="11790" width="13.5703125" style="28" customWidth="1"/>
    <col min="11791" max="12032" width="9.140625" style="28"/>
    <col min="12033" max="12033" width="13.42578125" style="28" customWidth="1"/>
    <col min="12034" max="12038" width="13.85546875" style="28" bestFit="1" customWidth="1"/>
    <col min="12039" max="12039" width="14" style="28" bestFit="1" customWidth="1"/>
    <col min="12040" max="12041" width="13.85546875" style="28" bestFit="1" customWidth="1"/>
    <col min="12042" max="12045" width="14" style="28" bestFit="1" customWidth="1"/>
    <col min="12046" max="12046" width="13.5703125" style="28" customWidth="1"/>
    <col min="12047" max="12288" width="9.140625" style="28"/>
    <col min="12289" max="12289" width="13.42578125" style="28" customWidth="1"/>
    <col min="12290" max="12294" width="13.85546875" style="28" bestFit="1" customWidth="1"/>
    <col min="12295" max="12295" width="14" style="28" bestFit="1" customWidth="1"/>
    <col min="12296" max="12297" width="13.85546875" style="28" bestFit="1" customWidth="1"/>
    <col min="12298" max="12301" width="14" style="28" bestFit="1" customWidth="1"/>
    <col min="12302" max="12302" width="13.5703125" style="28" customWidth="1"/>
    <col min="12303" max="12544" width="9.140625" style="28"/>
    <col min="12545" max="12545" width="13.42578125" style="28" customWidth="1"/>
    <col min="12546" max="12550" width="13.85546875" style="28" bestFit="1" customWidth="1"/>
    <col min="12551" max="12551" width="14" style="28" bestFit="1" customWidth="1"/>
    <col min="12552" max="12553" width="13.85546875" style="28" bestFit="1" customWidth="1"/>
    <col min="12554" max="12557" width="14" style="28" bestFit="1" customWidth="1"/>
    <col min="12558" max="12558" width="13.5703125" style="28" customWidth="1"/>
    <col min="12559" max="12800" width="9.140625" style="28"/>
    <col min="12801" max="12801" width="13.42578125" style="28" customWidth="1"/>
    <col min="12802" max="12806" width="13.85546875" style="28" bestFit="1" customWidth="1"/>
    <col min="12807" max="12807" width="14" style="28" bestFit="1" customWidth="1"/>
    <col min="12808" max="12809" width="13.85546875" style="28" bestFit="1" customWidth="1"/>
    <col min="12810" max="12813" width="14" style="28" bestFit="1" customWidth="1"/>
    <col min="12814" max="12814" width="13.5703125" style="28" customWidth="1"/>
    <col min="12815" max="13056" width="9.140625" style="28"/>
    <col min="13057" max="13057" width="13.42578125" style="28" customWidth="1"/>
    <col min="13058" max="13062" width="13.85546875" style="28" bestFit="1" customWidth="1"/>
    <col min="13063" max="13063" width="14" style="28" bestFit="1" customWidth="1"/>
    <col min="13064" max="13065" width="13.85546875" style="28" bestFit="1" customWidth="1"/>
    <col min="13066" max="13069" width="14" style="28" bestFit="1" customWidth="1"/>
    <col min="13070" max="13070" width="13.5703125" style="28" customWidth="1"/>
    <col min="13071" max="13312" width="9.140625" style="28"/>
    <col min="13313" max="13313" width="13.42578125" style="28" customWidth="1"/>
    <col min="13314" max="13318" width="13.85546875" style="28" bestFit="1" customWidth="1"/>
    <col min="13319" max="13319" width="14" style="28" bestFit="1" customWidth="1"/>
    <col min="13320" max="13321" width="13.85546875" style="28" bestFit="1" customWidth="1"/>
    <col min="13322" max="13325" width="14" style="28" bestFit="1" customWidth="1"/>
    <col min="13326" max="13326" width="13.5703125" style="28" customWidth="1"/>
    <col min="13327" max="13568" width="9.140625" style="28"/>
    <col min="13569" max="13569" width="13.42578125" style="28" customWidth="1"/>
    <col min="13570" max="13574" width="13.85546875" style="28" bestFit="1" customWidth="1"/>
    <col min="13575" max="13575" width="14" style="28" bestFit="1" customWidth="1"/>
    <col min="13576" max="13577" width="13.85546875" style="28" bestFit="1" customWidth="1"/>
    <col min="13578" max="13581" width="14" style="28" bestFit="1" customWidth="1"/>
    <col min="13582" max="13582" width="13.5703125" style="28" customWidth="1"/>
    <col min="13583" max="13824" width="9.140625" style="28"/>
    <col min="13825" max="13825" width="13.42578125" style="28" customWidth="1"/>
    <col min="13826" max="13830" width="13.85546875" style="28" bestFit="1" customWidth="1"/>
    <col min="13831" max="13831" width="14" style="28" bestFit="1" customWidth="1"/>
    <col min="13832" max="13833" width="13.85546875" style="28" bestFit="1" customWidth="1"/>
    <col min="13834" max="13837" width="14" style="28" bestFit="1" customWidth="1"/>
    <col min="13838" max="13838" width="13.5703125" style="28" customWidth="1"/>
    <col min="13839" max="14080" width="9.140625" style="28"/>
    <col min="14081" max="14081" width="13.42578125" style="28" customWidth="1"/>
    <col min="14082" max="14086" width="13.85546875" style="28" bestFit="1" customWidth="1"/>
    <col min="14087" max="14087" width="14" style="28" bestFit="1" customWidth="1"/>
    <col min="14088" max="14089" width="13.85546875" style="28" bestFit="1" customWidth="1"/>
    <col min="14090" max="14093" width="14" style="28" bestFit="1" customWidth="1"/>
    <col min="14094" max="14094" width="13.5703125" style="28" customWidth="1"/>
    <col min="14095" max="14336" width="9.140625" style="28"/>
    <col min="14337" max="14337" width="13.42578125" style="28" customWidth="1"/>
    <col min="14338" max="14342" width="13.85546875" style="28" bestFit="1" customWidth="1"/>
    <col min="14343" max="14343" width="14" style="28" bestFit="1" customWidth="1"/>
    <col min="14344" max="14345" width="13.85546875" style="28" bestFit="1" customWidth="1"/>
    <col min="14346" max="14349" width="14" style="28" bestFit="1" customWidth="1"/>
    <col min="14350" max="14350" width="13.5703125" style="28" customWidth="1"/>
    <col min="14351" max="14592" width="9.140625" style="28"/>
    <col min="14593" max="14593" width="13.42578125" style="28" customWidth="1"/>
    <col min="14594" max="14598" width="13.85546875" style="28" bestFit="1" customWidth="1"/>
    <col min="14599" max="14599" width="14" style="28" bestFit="1" customWidth="1"/>
    <col min="14600" max="14601" width="13.85546875" style="28" bestFit="1" customWidth="1"/>
    <col min="14602" max="14605" width="14" style="28" bestFit="1" customWidth="1"/>
    <col min="14606" max="14606" width="13.5703125" style="28" customWidth="1"/>
    <col min="14607" max="14848" width="9.140625" style="28"/>
    <col min="14849" max="14849" width="13.42578125" style="28" customWidth="1"/>
    <col min="14850" max="14854" width="13.85546875" style="28" bestFit="1" customWidth="1"/>
    <col min="14855" max="14855" width="14" style="28" bestFit="1" customWidth="1"/>
    <col min="14856" max="14857" width="13.85546875" style="28" bestFit="1" customWidth="1"/>
    <col min="14858" max="14861" width="14" style="28" bestFit="1" customWidth="1"/>
    <col min="14862" max="14862" width="13.5703125" style="28" customWidth="1"/>
    <col min="14863" max="15104" width="9.140625" style="28"/>
    <col min="15105" max="15105" width="13.42578125" style="28" customWidth="1"/>
    <col min="15106" max="15110" width="13.85546875" style="28" bestFit="1" customWidth="1"/>
    <col min="15111" max="15111" width="14" style="28" bestFit="1" customWidth="1"/>
    <col min="15112" max="15113" width="13.85546875" style="28" bestFit="1" customWidth="1"/>
    <col min="15114" max="15117" width="14" style="28" bestFit="1" customWidth="1"/>
    <col min="15118" max="15118" width="13.5703125" style="28" customWidth="1"/>
    <col min="15119" max="15360" width="9.140625" style="28"/>
    <col min="15361" max="15361" width="13.42578125" style="28" customWidth="1"/>
    <col min="15362" max="15366" width="13.85546875" style="28" bestFit="1" customWidth="1"/>
    <col min="15367" max="15367" width="14" style="28" bestFit="1" customWidth="1"/>
    <col min="15368" max="15369" width="13.85546875" style="28" bestFit="1" customWidth="1"/>
    <col min="15370" max="15373" width="14" style="28" bestFit="1" customWidth="1"/>
    <col min="15374" max="15374" width="13.5703125" style="28" customWidth="1"/>
    <col min="15375" max="15616" width="9.140625" style="28"/>
    <col min="15617" max="15617" width="13.42578125" style="28" customWidth="1"/>
    <col min="15618" max="15622" width="13.85546875" style="28" bestFit="1" customWidth="1"/>
    <col min="15623" max="15623" width="14" style="28" bestFit="1" customWidth="1"/>
    <col min="15624" max="15625" width="13.85546875" style="28" bestFit="1" customWidth="1"/>
    <col min="15626" max="15629" width="14" style="28" bestFit="1" customWidth="1"/>
    <col min="15630" max="15630" width="13.5703125" style="28" customWidth="1"/>
    <col min="15631" max="15872" width="9.140625" style="28"/>
    <col min="15873" max="15873" width="13.42578125" style="28" customWidth="1"/>
    <col min="15874" max="15878" width="13.85546875" style="28" bestFit="1" customWidth="1"/>
    <col min="15879" max="15879" width="14" style="28" bestFit="1" customWidth="1"/>
    <col min="15880" max="15881" width="13.85546875" style="28" bestFit="1" customWidth="1"/>
    <col min="15882" max="15885" width="14" style="28" bestFit="1" customWidth="1"/>
    <col min="15886" max="15886" width="13.5703125" style="28" customWidth="1"/>
    <col min="15887" max="16128" width="9.140625" style="28"/>
    <col min="16129" max="16129" width="13.42578125" style="28" customWidth="1"/>
    <col min="16130" max="16134" width="13.85546875" style="28" bestFit="1" customWidth="1"/>
    <col min="16135" max="16135" width="14" style="28" bestFit="1" customWidth="1"/>
    <col min="16136" max="16137" width="13.85546875" style="28" bestFit="1" customWidth="1"/>
    <col min="16138" max="16141" width="14" style="28" bestFit="1" customWidth="1"/>
    <col min="16142" max="16142" width="13.5703125" style="28" customWidth="1"/>
    <col min="16143" max="16384" width="9.140625" style="28"/>
  </cols>
  <sheetData>
    <row r="1" spans="1:15" ht="18">
      <c r="A1" s="119" t="s">
        <v>267</v>
      </c>
      <c r="B1" s="119"/>
      <c r="C1" s="119"/>
      <c r="D1" s="119"/>
      <c r="E1" s="119"/>
      <c r="F1" s="119"/>
      <c r="G1" s="119"/>
      <c r="H1" s="119"/>
      <c r="I1" s="119"/>
      <c r="J1" s="119"/>
      <c r="K1" s="119"/>
      <c r="L1" s="119"/>
      <c r="M1" s="119"/>
      <c r="N1" s="119"/>
    </row>
    <row r="2" spans="1:15" ht="14.25">
      <c r="A2" s="31"/>
      <c r="B2" s="31"/>
      <c r="C2" s="31"/>
      <c r="D2" s="31"/>
      <c r="E2" s="31"/>
      <c r="F2" s="31"/>
      <c r="G2" s="31"/>
      <c r="H2" s="31"/>
      <c r="I2" s="31"/>
      <c r="J2" s="31"/>
      <c r="K2" s="31"/>
      <c r="L2" s="31"/>
      <c r="M2" s="31"/>
      <c r="N2" s="120" t="s">
        <v>70</v>
      </c>
      <c r="O2" s="31"/>
    </row>
    <row r="3" spans="1:15" s="30" customFormat="1" ht="15">
      <c r="A3" s="29" t="s">
        <v>2</v>
      </c>
      <c r="B3" s="29" t="s">
        <v>27</v>
      </c>
      <c r="C3" s="29" t="s">
        <v>28</v>
      </c>
      <c r="D3" s="29" t="s">
        <v>29</v>
      </c>
      <c r="E3" s="29" t="s">
        <v>30</v>
      </c>
      <c r="F3" s="29" t="s">
        <v>31</v>
      </c>
      <c r="G3" s="29" t="s">
        <v>32</v>
      </c>
      <c r="H3" s="29" t="s">
        <v>33</v>
      </c>
      <c r="I3" s="29" t="s">
        <v>34</v>
      </c>
      <c r="J3" s="29" t="s">
        <v>35</v>
      </c>
      <c r="K3" s="29" t="s">
        <v>36</v>
      </c>
      <c r="L3" s="29" t="s">
        <v>37</v>
      </c>
      <c r="M3" s="29" t="s">
        <v>38</v>
      </c>
      <c r="N3" s="120"/>
      <c r="O3" s="29"/>
    </row>
    <row r="4" spans="1:15" ht="14.25">
      <c r="A4" s="31"/>
      <c r="B4" s="31"/>
      <c r="C4" s="31"/>
      <c r="D4" s="31"/>
      <c r="E4" s="31"/>
      <c r="F4" s="31"/>
      <c r="G4" s="31"/>
      <c r="H4" s="31"/>
      <c r="I4" s="31"/>
      <c r="J4" s="31"/>
      <c r="K4" s="31"/>
      <c r="L4" s="31"/>
      <c r="M4" s="31"/>
      <c r="N4" s="31"/>
      <c r="O4" s="31"/>
    </row>
    <row r="5" spans="1:15" ht="14.25">
      <c r="A5" s="31" t="s">
        <v>10</v>
      </c>
      <c r="B5" s="32">
        <v>222603.04</v>
      </c>
      <c r="C5" s="92">
        <v>257579.86</v>
      </c>
      <c r="D5" s="32">
        <v>307336.36</v>
      </c>
      <c r="E5" s="32">
        <v>250893.88</v>
      </c>
      <c r="F5" s="32">
        <v>376346</v>
      </c>
      <c r="G5" s="32">
        <v>276661.44</v>
      </c>
      <c r="H5" s="32"/>
      <c r="I5" s="32"/>
      <c r="J5" s="32"/>
      <c r="K5" s="37"/>
      <c r="L5" s="32"/>
      <c r="M5" s="32"/>
      <c r="N5" s="32">
        <f>SUM(B5:M5)</f>
        <v>1691420.58</v>
      </c>
      <c r="O5" s="31"/>
    </row>
    <row r="6" spans="1:15" ht="14.25">
      <c r="A6" s="31" t="s">
        <v>11</v>
      </c>
      <c r="B6" s="32">
        <v>98324.53</v>
      </c>
      <c r="C6" s="92">
        <v>113120.38</v>
      </c>
      <c r="D6" s="32">
        <v>95090.44</v>
      </c>
      <c r="E6" s="32">
        <v>101581.12</v>
      </c>
      <c r="F6" s="32">
        <v>184690.69</v>
      </c>
      <c r="G6" s="32">
        <v>304046.74</v>
      </c>
      <c r="H6" s="32"/>
      <c r="I6" s="32"/>
      <c r="J6" s="32"/>
      <c r="K6" s="37"/>
      <c r="L6" s="32"/>
      <c r="M6" s="32"/>
      <c r="N6" s="32">
        <f t="shared" ref="N6:N21" si="0">SUM(B6:M6)</f>
        <v>896853.89999999991</v>
      </c>
      <c r="O6" s="31"/>
    </row>
    <row r="7" spans="1:15" ht="14.25">
      <c r="A7" s="31" t="s">
        <v>12</v>
      </c>
      <c r="B7" s="32">
        <v>12592888.6</v>
      </c>
      <c r="C7" s="92">
        <v>14205225.67</v>
      </c>
      <c r="D7" s="32">
        <v>13827846.66</v>
      </c>
      <c r="E7" s="32">
        <v>13230071.470000001</v>
      </c>
      <c r="F7" s="32">
        <v>17306237.73</v>
      </c>
      <c r="G7" s="32">
        <v>13051289.190000001</v>
      </c>
      <c r="H7" s="32"/>
      <c r="I7" s="32"/>
      <c r="J7" s="82"/>
      <c r="K7" s="37"/>
      <c r="L7" s="32"/>
      <c r="M7" s="32"/>
      <c r="N7" s="32">
        <f t="shared" si="0"/>
        <v>84213559.319999993</v>
      </c>
      <c r="O7" s="31"/>
    </row>
    <row r="8" spans="1:15" ht="14.25">
      <c r="A8" s="31" t="s">
        <v>13</v>
      </c>
      <c r="B8" s="32">
        <v>264942.21000000002</v>
      </c>
      <c r="C8" s="92">
        <v>353084.8</v>
      </c>
      <c r="D8" s="32">
        <v>347858.15</v>
      </c>
      <c r="E8" s="32">
        <v>327377.82</v>
      </c>
      <c r="F8" s="32">
        <v>336855.78</v>
      </c>
      <c r="G8" s="32">
        <v>422225.27</v>
      </c>
      <c r="H8" s="32"/>
      <c r="I8" s="32"/>
      <c r="J8" s="32"/>
      <c r="K8" s="37"/>
      <c r="L8" s="32"/>
      <c r="M8" s="32"/>
      <c r="N8" s="32">
        <f t="shared" si="0"/>
        <v>2052344.03</v>
      </c>
      <c r="O8" s="31"/>
    </row>
    <row r="9" spans="1:15" ht="14.25">
      <c r="A9" s="31" t="s">
        <v>14</v>
      </c>
      <c r="B9" s="32">
        <v>520838.05</v>
      </c>
      <c r="C9" s="92">
        <v>605969.38</v>
      </c>
      <c r="D9" s="32">
        <v>570638.55000000005</v>
      </c>
      <c r="E9" s="32">
        <v>499706.03</v>
      </c>
      <c r="F9" s="32">
        <v>593726.11</v>
      </c>
      <c r="G9" s="32">
        <v>540793.94999999995</v>
      </c>
      <c r="H9" s="32"/>
      <c r="I9" s="32"/>
      <c r="J9" s="32"/>
      <c r="K9" s="37"/>
      <c r="L9" s="32"/>
      <c r="M9" s="32"/>
      <c r="N9" s="32">
        <f t="shared" si="0"/>
        <v>3331672.0699999994</v>
      </c>
      <c r="O9" s="31"/>
    </row>
    <row r="10" spans="1:15" ht="14.25">
      <c r="A10" s="31" t="s">
        <v>15</v>
      </c>
      <c r="B10" s="32">
        <v>10173.92</v>
      </c>
      <c r="C10" s="92">
        <v>13418.3</v>
      </c>
      <c r="D10" s="32">
        <v>11101.97</v>
      </c>
      <c r="E10" s="32">
        <v>25706.28</v>
      </c>
      <c r="F10" s="32">
        <v>23428.59</v>
      </c>
      <c r="G10" s="32">
        <v>30124.33</v>
      </c>
      <c r="H10" s="32"/>
      <c r="I10" s="32"/>
      <c r="J10" s="32"/>
      <c r="K10" s="32"/>
      <c r="L10" s="32"/>
      <c r="M10" s="32"/>
      <c r="N10" s="32">
        <f t="shared" si="0"/>
        <v>113953.39</v>
      </c>
      <c r="O10" s="31"/>
    </row>
    <row r="11" spans="1:15" ht="14.25">
      <c r="A11" s="31" t="s">
        <v>16</v>
      </c>
      <c r="B11" s="32">
        <v>129650.19</v>
      </c>
      <c r="C11" s="92">
        <v>186451.22</v>
      </c>
      <c r="D11" s="32">
        <v>199340.14</v>
      </c>
      <c r="E11" s="32">
        <v>171338.22</v>
      </c>
      <c r="F11" s="32">
        <v>165483.25</v>
      </c>
      <c r="G11" s="32">
        <v>234790.58</v>
      </c>
      <c r="H11" s="32"/>
      <c r="I11" s="32"/>
      <c r="J11" s="32"/>
      <c r="K11" s="37"/>
      <c r="L11" s="32"/>
      <c r="M11" s="32"/>
      <c r="N11" s="32">
        <f t="shared" si="0"/>
        <v>1087053.6000000001</v>
      </c>
      <c r="O11" s="31"/>
    </row>
    <row r="12" spans="1:15" ht="14.25">
      <c r="A12" s="31" t="s">
        <v>17</v>
      </c>
      <c r="B12" s="32">
        <v>289642.51</v>
      </c>
      <c r="C12" s="92">
        <v>372115.89</v>
      </c>
      <c r="D12" s="32">
        <v>395471.23</v>
      </c>
      <c r="E12" s="32">
        <v>344847.25</v>
      </c>
      <c r="F12" s="32">
        <v>274140.43</v>
      </c>
      <c r="G12" s="32">
        <v>311414.92</v>
      </c>
      <c r="H12" s="32"/>
      <c r="I12" s="32"/>
      <c r="J12" s="32"/>
      <c r="K12" s="37"/>
      <c r="L12" s="32"/>
      <c r="M12" s="32"/>
      <c r="N12" s="32">
        <f t="shared" si="0"/>
        <v>1987632.2299999997</v>
      </c>
      <c r="O12" s="31"/>
    </row>
    <row r="13" spans="1:15" ht="14.25">
      <c r="A13" s="31" t="s">
        <v>18</v>
      </c>
      <c r="B13" s="32">
        <v>79788.28</v>
      </c>
      <c r="C13" s="92">
        <v>111275.09</v>
      </c>
      <c r="D13" s="32">
        <v>126780.74</v>
      </c>
      <c r="E13" s="32">
        <v>116403.27</v>
      </c>
      <c r="F13" s="32">
        <v>117194.54</v>
      </c>
      <c r="G13" s="32">
        <v>76449.460000000006</v>
      </c>
      <c r="H13" s="32"/>
      <c r="I13" s="32"/>
      <c r="J13" s="32"/>
      <c r="K13" s="37"/>
      <c r="L13" s="32"/>
      <c r="M13" s="32"/>
      <c r="N13" s="32">
        <f t="shared" si="0"/>
        <v>627891.38</v>
      </c>
      <c r="O13" s="31"/>
    </row>
    <row r="14" spans="1:15" ht="14.25">
      <c r="A14" s="31" t="s">
        <v>19</v>
      </c>
      <c r="B14" s="32">
        <v>20147.099999999999</v>
      </c>
      <c r="C14" s="92">
        <v>32762.400000000001</v>
      </c>
      <c r="D14" s="32">
        <v>22022.66</v>
      </c>
      <c r="E14" s="32">
        <v>15620.08</v>
      </c>
      <c r="F14" s="32">
        <v>18722.46</v>
      </c>
      <c r="G14" s="32">
        <v>17895.84</v>
      </c>
      <c r="H14" s="32"/>
      <c r="I14" s="32"/>
      <c r="J14" s="32"/>
      <c r="K14" s="37"/>
      <c r="L14" s="32"/>
      <c r="M14" s="32"/>
      <c r="N14" s="32">
        <f t="shared" si="0"/>
        <v>127170.54000000001</v>
      </c>
      <c r="O14" s="31"/>
    </row>
    <row r="15" spans="1:15" ht="14.25">
      <c r="A15" s="31" t="s">
        <v>20</v>
      </c>
      <c r="B15" s="32">
        <v>348727.16</v>
      </c>
      <c r="C15" s="92">
        <v>758794.61</v>
      </c>
      <c r="D15" s="32">
        <v>404986.48</v>
      </c>
      <c r="E15" s="32">
        <v>479396.35</v>
      </c>
      <c r="F15" s="32">
        <v>435292.02</v>
      </c>
      <c r="G15" s="32">
        <v>490801.9</v>
      </c>
      <c r="H15" s="32"/>
      <c r="I15" s="32"/>
      <c r="J15" s="32"/>
      <c r="K15" s="37"/>
      <c r="L15" s="32"/>
      <c r="M15" s="32"/>
      <c r="N15" s="32">
        <f t="shared" si="0"/>
        <v>2917998.52</v>
      </c>
      <c r="O15" s="31"/>
    </row>
    <row r="16" spans="1:15" ht="14.25">
      <c r="A16" s="31" t="s">
        <v>21</v>
      </c>
      <c r="B16" s="32">
        <v>14265.55</v>
      </c>
      <c r="C16" s="92">
        <v>16672.189999999999</v>
      </c>
      <c r="D16" s="32">
        <v>11969.21</v>
      </c>
      <c r="E16" s="32">
        <v>12361.99</v>
      </c>
      <c r="F16" s="32">
        <v>24393.73</v>
      </c>
      <c r="G16" s="32">
        <v>38497.79</v>
      </c>
      <c r="H16" s="32"/>
      <c r="I16" s="32"/>
      <c r="J16" s="32"/>
      <c r="K16" s="37"/>
      <c r="L16" s="32"/>
      <c r="M16" s="32"/>
      <c r="N16" s="32">
        <f t="shared" si="0"/>
        <v>118160.45999999999</v>
      </c>
      <c r="O16" s="31"/>
    </row>
    <row r="17" spans="1:15" ht="14.25">
      <c r="A17" s="31" t="s">
        <v>22</v>
      </c>
      <c r="B17" s="32">
        <v>340885.18</v>
      </c>
      <c r="C17" s="92">
        <v>513411.77</v>
      </c>
      <c r="D17" s="32">
        <v>497201.83</v>
      </c>
      <c r="E17" s="32">
        <v>524154.52</v>
      </c>
      <c r="F17" s="32">
        <v>416971.02</v>
      </c>
      <c r="G17" s="32">
        <v>506789.01</v>
      </c>
      <c r="H17" s="32"/>
      <c r="I17" s="32"/>
      <c r="J17" s="32"/>
      <c r="K17" s="37"/>
      <c r="L17" s="32"/>
      <c r="M17" s="32"/>
      <c r="N17" s="32">
        <f>SUM(B17:M17)</f>
        <v>2799413.33</v>
      </c>
      <c r="O17" s="31"/>
    </row>
    <row r="18" spans="1:15" ht="14.25">
      <c r="A18" s="31" t="s">
        <v>23</v>
      </c>
      <c r="B18" s="32">
        <v>140624.65</v>
      </c>
      <c r="C18" s="92">
        <v>118034.8</v>
      </c>
      <c r="D18" s="32">
        <v>211722.67</v>
      </c>
      <c r="E18" s="32">
        <v>239084.33</v>
      </c>
      <c r="F18" s="32">
        <v>385498.92</v>
      </c>
      <c r="G18" s="32">
        <v>149087.82</v>
      </c>
      <c r="H18" s="32"/>
      <c r="I18" s="32"/>
      <c r="J18" s="14"/>
      <c r="K18" s="32"/>
      <c r="L18" s="32"/>
      <c r="M18" s="32"/>
      <c r="N18" s="32">
        <f t="shared" si="0"/>
        <v>1244053.19</v>
      </c>
      <c r="O18" s="31"/>
    </row>
    <row r="19" spans="1:15" ht="14.25">
      <c r="A19" s="31" t="s">
        <v>24</v>
      </c>
      <c r="B19" s="32">
        <v>446717.67</v>
      </c>
      <c r="C19" s="92">
        <v>892960.62</v>
      </c>
      <c r="D19" s="32">
        <v>693050.33</v>
      </c>
      <c r="E19" s="32">
        <v>761489.1</v>
      </c>
      <c r="F19" s="32">
        <v>800159.42</v>
      </c>
      <c r="G19" s="32">
        <v>772553.42</v>
      </c>
      <c r="H19" s="32"/>
      <c r="I19" s="32"/>
      <c r="J19" s="14"/>
      <c r="K19" s="32"/>
      <c r="L19" s="32"/>
      <c r="M19" s="32"/>
      <c r="N19" s="32">
        <f t="shared" si="0"/>
        <v>4366930.5600000005</v>
      </c>
      <c r="O19" s="31"/>
    </row>
    <row r="20" spans="1:15" ht="14.25">
      <c r="A20" s="31" t="s">
        <v>25</v>
      </c>
      <c r="B20" s="32">
        <v>2737917.58</v>
      </c>
      <c r="C20" s="92">
        <v>2537706.4</v>
      </c>
      <c r="D20" s="32">
        <v>3055568.53</v>
      </c>
      <c r="E20" s="32">
        <v>3095807.45</v>
      </c>
      <c r="F20" s="32">
        <v>3767351.78</v>
      </c>
      <c r="G20" s="32">
        <v>3146705.12</v>
      </c>
      <c r="H20" s="32"/>
      <c r="I20" s="32"/>
      <c r="J20" s="14"/>
      <c r="K20" s="32"/>
      <c r="L20" s="32"/>
      <c r="M20" s="32"/>
      <c r="N20" s="32">
        <f t="shared" si="0"/>
        <v>18341056.859999999</v>
      </c>
      <c r="O20" s="31"/>
    </row>
    <row r="21" spans="1:15" ht="14.25">
      <c r="A21" s="31" t="s">
        <v>26</v>
      </c>
      <c r="B21" s="52">
        <v>116148.34</v>
      </c>
      <c r="C21" s="93">
        <v>119406.09</v>
      </c>
      <c r="D21" s="52">
        <v>102424.27</v>
      </c>
      <c r="E21" s="52">
        <v>140987.21</v>
      </c>
      <c r="F21" s="52">
        <v>158374.49</v>
      </c>
      <c r="G21" s="52">
        <v>154077.60999999999</v>
      </c>
      <c r="H21" s="52"/>
      <c r="I21" s="52"/>
      <c r="J21" s="52"/>
      <c r="K21" s="52"/>
      <c r="L21" s="52"/>
      <c r="M21" s="52"/>
      <c r="N21" s="52">
        <f t="shared" si="0"/>
        <v>791418.01</v>
      </c>
      <c r="O21" s="31"/>
    </row>
    <row r="22" spans="1:15" ht="14.25">
      <c r="A22" s="31"/>
      <c r="B22" s="32"/>
      <c r="C22" s="32"/>
      <c r="D22" s="32"/>
      <c r="E22" s="32"/>
      <c r="F22" s="32"/>
      <c r="G22" s="32"/>
      <c r="H22" s="32"/>
      <c r="I22" s="32"/>
      <c r="J22" s="32"/>
      <c r="K22" s="32"/>
      <c r="L22" s="32"/>
      <c r="M22" s="32"/>
      <c r="N22" s="32"/>
      <c r="O22" s="31"/>
    </row>
    <row r="23" spans="1:15" ht="14.25">
      <c r="A23" s="31" t="s">
        <v>9</v>
      </c>
      <c r="B23" s="32">
        <f>SUM(B5:B22)</f>
        <v>18374284.559999999</v>
      </c>
      <c r="C23" s="32">
        <f>SUM(C5:C22)</f>
        <v>21207989.470000006</v>
      </c>
      <c r="D23" s="32">
        <f>SUM(D5:D22)</f>
        <v>20880410.220000006</v>
      </c>
      <c r="E23" s="32">
        <f t="shared" ref="E23:N23" si="1">SUM(E5:E22)</f>
        <v>20336826.370000001</v>
      </c>
      <c r="F23" s="32">
        <f t="shared" si="1"/>
        <v>25384866.960000005</v>
      </c>
      <c r="G23" s="32">
        <f t="shared" si="1"/>
        <v>20524204.390000001</v>
      </c>
      <c r="H23" s="32">
        <f>SUM(H5:H22)</f>
        <v>0</v>
      </c>
      <c r="I23" s="32">
        <f t="shared" si="1"/>
        <v>0</v>
      </c>
      <c r="J23" s="32">
        <f>SUM(J5:J22)</f>
        <v>0</v>
      </c>
      <c r="K23" s="32">
        <f t="shared" si="1"/>
        <v>0</v>
      </c>
      <c r="L23" s="32">
        <f t="shared" si="1"/>
        <v>0</v>
      </c>
      <c r="M23" s="32">
        <f t="shared" si="1"/>
        <v>0</v>
      </c>
      <c r="N23" s="32">
        <f t="shared" si="1"/>
        <v>126708581.96999998</v>
      </c>
      <c r="O23" s="31"/>
    </row>
    <row r="24" spans="1:15" ht="14.25">
      <c r="A24" s="31"/>
      <c r="B24" s="32"/>
      <c r="C24" s="32"/>
      <c r="D24" s="32"/>
      <c r="E24" s="32"/>
      <c r="F24" s="32"/>
      <c r="G24" s="32"/>
      <c r="H24" s="32"/>
      <c r="I24" s="32"/>
      <c r="J24" s="31"/>
      <c r="K24" s="31"/>
      <c r="L24" s="31"/>
      <c r="M24" s="32"/>
      <c r="N24" s="32"/>
      <c r="O24" s="31"/>
    </row>
    <row r="25" spans="1:15">
      <c r="N25" s="77"/>
    </row>
    <row r="33" ht="12" customHeight="1"/>
  </sheetData>
  <mergeCells count="2">
    <mergeCell ref="N2:N3"/>
    <mergeCell ref="A1:N1"/>
  </mergeCells>
  <pageMargins left="0.75" right="0.75" top="1" bottom="1" header="0.5" footer="0.5"/>
  <pageSetup paperSize="5" scale="53" orientation="landscape"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D7-D7E8-4189-B66D-B5A8A15B5A0F}">
  <dimension ref="A1:N24"/>
  <sheetViews>
    <sheetView workbookViewId="0">
      <selection sqref="A1:N1"/>
    </sheetView>
  </sheetViews>
  <sheetFormatPr defaultRowHeight="14.25"/>
  <cols>
    <col min="1" max="1" width="19.28515625" style="61" customWidth="1"/>
    <col min="2" max="2" width="26.7109375" style="61" bestFit="1" customWidth="1"/>
    <col min="3" max="3" width="31" style="61" bestFit="1" customWidth="1"/>
    <col min="4" max="4" width="18.85546875" style="61" bestFit="1" customWidth="1"/>
    <col min="5" max="5" width="33" style="61" bestFit="1" customWidth="1"/>
    <col min="6" max="6" width="35.140625" style="61" bestFit="1" customWidth="1"/>
    <col min="7" max="7" width="26.7109375" style="61" bestFit="1" customWidth="1"/>
    <col min="8" max="8" width="33.28515625" style="61" bestFit="1" customWidth="1"/>
    <col min="9" max="9" width="19" style="61" bestFit="1" customWidth="1"/>
    <col min="10" max="16384" width="9.140625" style="61"/>
  </cols>
  <sheetData>
    <row r="1" spans="1:14" ht="18">
      <c r="A1" s="119" t="s">
        <v>279</v>
      </c>
      <c r="B1" s="119"/>
      <c r="C1" s="119"/>
      <c r="D1" s="119"/>
      <c r="E1" s="119"/>
      <c r="F1" s="119"/>
      <c r="G1" s="119"/>
      <c r="H1" s="119"/>
      <c r="I1" s="119"/>
      <c r="J1" s="119"/>
      <c r="K1" s="119"/>
      <c r="L1" s="119"/>
      <c r="M1" s="119"/>
      <c r="N1" s="119"/>
    </row>
    <row r="3" spans="1:14">
      <c r="A3" s="100" t="s">
        <v>78</v>
      </c>
      <c r="B3" s="100" t="s">
        <v>278</v>
      </c>
      <c r="C3" s="100" t="s">
        <v>277</v>
      </c>
      <c r="D3" s="100" t="s">
        <v>276</v>
      </c>
      <c r="E3" s="100" t="s">
        <v>275</v>
      </c>
      <c r="F3" s="100" t="s">
        <v>274</v>
      </c>
      <c r="G3" s="100" t="s">
        <v>273</v>
      </c>
      <c r="H3" s="100" t="s">
        <v>272</v>
      </c>
      <c r="I3" s="100" t="s">
        <v>271</v>
      </c>
    </row>
    <row r="4" spans="1:14">
      <c r="A4" s="99" t="s">
        <v>89</v>
      </c>
      <c r="B4" s="97">
        <v>703842.03</v>
      </c>
      <c r="C4" s="97">
        <v>0</v>
      </c>
      <c r="D4" s="97">
        <v>703842.03</v>
      </c>
      <c r="E4" s="97">
        <v>0</v>
      </c>
      <c r="F4" s="97">
        <v>703842.03</v>
      </c>
      <c r="G4" s="98">
        <v>5.3E-3</v>
      </c>
      <c r="H4" s="97">
        <v>812251.18</v>
      </c>
      <c r="I4" s="97">
        <v>812251.18</v>
      </c>
    </row>
    <row r="5" spans="1:14">
      <c r="A5" s="99" t="s">
        <v>93</v>
      </c>
      <c r="B5" s="97">
        <v>96570955.540000007</v>
      </c>
      <c r="C5" s="97">
        <v>0</v>
      </c>
      <c r="D5" s="97">
        <v>96570955.540000007</v>
      </c>
      <c r="E5" s="97">
        <v>0</v>
      </c>
      <c r="F5" s="97">
        <v>96570955.540000007</v>
      </c>
      <c r="G5" s="98">
        <v>0.72850000000000004</v>
      </c>
      <c r="H5" s="97">
        <v>111445357.72</v>
      </c>
      <c r="I5" s="97">
        <v>111445357.72</v>
      </c>
    </row>
    <row r="6" spans="1:14">
      <c r="A6" s="99" t="s">
        <v>119</v>
      </c>
      <c r="B6" s="97">
        <v>1718005.18</v>
      </c>
      <c r="C6" s="97">
        <v>0</v>
      </c>
      <c r="D6" s="97">
        <v>1718005.18</v>
      </c>
      <c r="E6" s="97">
        <v>0</v>
      </c>
      <c r="F6" s="97">
        <v>1718005.18</v>
      </c>
      <c r="G6" s="98">
        <v>1.2999999999999999E-2</v>
      </c>
      <c r="H6" s="97">
        <v>1982621.37</v>
      </c>
      <c r="I6" s="97">
        <v>1982621.37</v>
      </c>
    </row>
    <row r="7" spans="1:14">
      <c r="A7" s="99" t="s">
        <v>145</v>
      </c>
      <c r="B7" s="97">
        <v>2731425.94</v>
      </c>
      <c r="C7" s="97">
        <v>0</v>
      </c>
      <c r="D7" s="97">
        <v>2731425.94</v>
      </c>
      <c r="E7" s="97">
        <v>0</v>
      </c>
      <c r="F7" s="97">
        <v>2731425.94</v>
      </c>
      <c r="G7" s="98">
        <v>2.06E-2</v>
      </c>
      <c r="H7" s="97">
        <v>3152134.87</v>
      </c>
      <c r="I7" s="97">
        <v>3152134.87</v>
      </c>
    </row>
    <row r="8" spans="1:14">
      <c r="A8" s="99" t="s">
        <v>156</v>
      </c>
      <c r="B8" s="97">
        <v>45688.73</v>
      </c>
      <c r="C8" s="97">
        <v>0</v>
      </c>
      <c r="D8" s="97">
        <v>45688.73</v>
      </c>
      <c r="E8" s="97">
        <v>128429.25</v>
      </c>
      <c r="F8" s="97">
        <v>0</v>
      </c>
      <c r="G8" s="98">
        <v>0</v>
      </c>
      <c r="H8" s="97">
        <v>0</v>
      </c>
      <c r="I8" s="97">
        <v>128429.25</v>
      </c>
    </row>
    <row r="9" spans="1:14">
      <c r="A9" s="99" t="s">
        <v>160</v>
      </c>
      <c r="B9" s="97">
        <v>946183.08</v>
      </c>
      <c r="C9" s="97">
        <v>0</v>
      </c>
      <c r="D9" s="97">
        <v>946183.08</v>
      </c>
      <c r="E9" s="97">
        <v>0</v>
      </c>
      <c r="F9" s="97">
        <v>946183.08</v>
      </c>
      <c r="G9" s="98">
        <v>7.1000000000000004E-3</v>
      </c>
      <c r="H9" s="97">
        <v>1091919.4099999999</v>
      </c>
      <c r="I9" s="97">
        <v>1091919.4099999999</v>
      </c>
    </row>
    <row r="10" spans="1:14">
      <c r="A10" s="99" t="s">
        <v>166</v>
      </c>
      <c r="B10" s="97">
        <v>1256676.9099999999</v>
      </c>
      <c r="C10" s="97">
        <v>0</v>
      </c>
      <c r="D10" s="97">
        <v>1256676.9099999999</v>
      </c>
      <c r="E10" s="97">
        <v>0</v>
      </c>
      <c r="F10" s="97">
        <v>1256676.9099999999</v>
      </c>
      <c r="G10" s="98">
        <v>9.4999999999999998E-3</v>
      </c>
      <c r="H10" s="97">
        <v>1450237.31</v>
      </c>
      <c r="I10" s="97">
        <v>1450237.31</v>
      </c>
    </row>
    <row r="11" spans="1:14">
      <c r="A11" s="99" t="s">
        <v>178</v>
      </c>
      <c r="B11" s="97">
        <v>518255.58</v>
      </c>
      <c r="C11" s="97">
        <v>0</v>
      </c>
      <c r="D11" s="97">
        <v>518255.58</v>
      </c>
      <c r="E11" s="97">
        <v>0</v>
      </c>
      <c r="F11" s="97">
        <v>518255.58</v>
      </c>
      <c r="G11" s="98">
        <v>3.8999999999999998E-3</v>
      </c>
      <c r="H11" s="97">
        <v>598080.73</v>
      </c>
      <c r="I11" s="97">
        <v>598080.73</v>
      </c>
    </row>
    <row r="12" spans="1:14">
      <c r="A12" s="99" t="s">
        <v>184</v>
      </c>
      <c r="B12" s="97">
        <v>67832.38</v>
      </c>
      <c r="C12" s="97">
        <v>0</v>
      </c>
      <c r="D12" s="97">
        <v>67832.38</v>
      </c>
      <c r="E12" s="97">
        <v>111267.95</v>
      </c>
      <c r="F12" s="97">
        <v>0</v>
      </c>
      <c r="G12" s="98">
        <v>0</v>
      </c>
      <c r="H12" s="97">
        <v>0</v>
      </c>
      <c r="I12" s="97">
        <v>111267.95</v>
      </c>
    </row>
    <row r="13" spans="1:14">
      <c r="A13" s="99" t="s">
        <v>193</v>
      </c>
      <c r="B13" s="97">
        <v>1446098.25</v>
      </c>
      <c r="C13" s="97">
        <v>0</v>
      </c>
      <c r="D13" s="97">
        <v>1446098.25</v>
      </c>
      <c r="E13" s="97">
        <v>0</v>
      </c>
      <c r="F13" s="97">
        <v>1446098.25</v>
      </c>
      <c r="G13" s="98">
        <v>1.09E-2</v>
      </c>
      <c r="H13" s="97">
        <v>1668835.06</v>
      </c>
      <c r="I13" s="97">
        <v>1668835.06</v>
      </c>
    </row>
    <row r="14" spans="1:14">
      <c r="A14" s="99" t="s">
        <v>206</v>
      </c>
      <c r="B14" s="97">
        <v>70397.38</v>
      </c>
      <c r="C14" s="97">
        <v>0</v>
      </c>
      <c r="D14" s="97">
        <v>70397.38</v>
      </c>
      <c r="E14" s="97">
        <v>161217.45000000001</v>
      </c>
      <c r="F14" s="97">
        <v>0</v>
      </c>
      <c r="G14" s="98">
        <v>0</v>
      </c>
      <c r="H14" s="97">
        <v>0</v>
      </c>
      <c r="I14" s="97">
        <v>161217.45000000001</v>
      </c>
    </row>
    <row r="15" spans="1:14">
      <c r="A15" s="99" t="s">
        <v>209</v>
      </c>
      <c r="B15" s="97">
        <v>1808815.29</v>
      </c>
      <c r="C15" s="97">
        <v>0</v>
      </c>
      <c r="D15" s="97">
        <v>1808815.29</v>
      </c>
      <c r="E15" s="97">
        <v>0</v>
      </c>
      <c r="F15" s="97">
        <v>1808815.29</v>
      </c>
      <c r="G15" s="98">
        <v>1.3599999999999999E-2</v>
      </c>
      <c r="H15" s="97">
        <v>2087418.75</v>
      </c>
      <c r="I15" s="97">
        <v>2087418.75</v>
      </c>
    </row>
    <row r="16" spans="1:14">
      <c r="A16" s="99" t="s">
        <v>224</v>
      </c>
      <c r="B16" s="97">
        <v>319074.92</v>
      </c>
      <c r="C16" s="97">
        <v>0</v>
      </c>
      <c r="D16" s="97">
        <v>319074.92</v>
      </c>
      <c r="E16" s="97">
        <v>208043.03</v>
      </c>
      <c r="F16" s="97">
        <v>0</v>
      </c>
      <c r="G16" s="98">
        <v>0</v>
      </c>
      <c r="H16" s="97">
        <v>0</v>
      </c>
      <c r="I16" s="97">
        <v>208043.03</v>
      </c>
    </row>
    <row r="17" spans="1:9">
      <c r="A17" s="99" t="s">
        <v>228</v>
      </c>
      <c r="B17" s="97">
        <v>3251183.54</v>
      </c>
      <c r="C17" s="97">
        <v>0</v>
      </c>
      <c r="D17" s="97">
        <v>3251183.54</v>
      </c>
      <c r="E17" s="97">
        <v>0</v>
      </c>
      <c r="F17" s="97">
        <v>3251183.54</v>
      </c>
      <c r="G17" s="98">
        <v>2.4500000000000001E-2</v>
      </c>
      <c r="H17" s="97">
        <v>3751948.89</v>
      </c>
      <c r="I17" s="97">
        <v>3751948.89</v>
      </c>
    </row>
    <row r="18" spans="1:9">
      <c r="A18" s="99" t="s">
        <v>230</v>
      </c>
      <c r="B18" s="97">
        <v>18667676.73</v>
      </c>
      <c r="C18" s="97">
        <v>0</v>
      </c>
      <c r="D18" s="97">
        <v>18667676.73</v>
      </c>
      <c r="E18" s="97">
        <v>0</v>
      </c>
      <c r="F18" s="97">
        <v>18667676.73</v>
      </c>
      <c r="G18" s="98">
        <v>0.14080000000000001</v>
      </c>
      <c r="H18" s="97">
        <v>21542976.59</v>
      </c>
      <c r="I18" s="97">
        <v>21542976.59</v>
      </c>
    </row>
    <row r="19" spans="1:9">
      <c r="A19" s="99" t="s">
        <v>240</v>
      </c>
      <c r="B19" s="97">
        <v>460988.11</v>
      </c>
      <c r="C19" s="97">
        <v>0</v>
      </c>
      <c r="D19" s="97">
        <v>460988.11</v>
      </c>
      <c r="E19" s="97">
        <v>0</v>
      </c>
      <c r="F19" s="97">
        <v>460988.11</v>
      </c>
      <c r="G19" s="98">
        <v>3.5000000000000001E-3</v>
      </c>
      <c r="H19" s="97">
        <v>531992.43000000005</v>
      </c>
      <c r="I19" s="97">
        <v>531992.43000000005</v>
      </c>
    </row>
    <row r="20" spans="1:9">
      <c r="A20" s="99" t="s">
        <v>85</v>
      </c>
      <c r="B20" s="97">
        <v>2483822.79</v>
      </c>
      <c r="C20" s="97">
        <v>0</v>
      </c>
      <c r="D20" s="97">
        <v>2483822.79</v>
      </c>
      <c r="E20" s="97">
        <v>0</v>
      </c>
      <c r="F20" s="97">
        <v>2483822.79</v>
      </c>
      <c r="G20" s="98">
        <v>1.8700000000000001E-2</v>
      </c>
      <c r="H20" s="97">
        <v>2866394.78</v>
      </c>
      <c r="I20" s="97">
        <v>2866394.78</v>
      </c>
    </row>
    <row r="21" spans="1:9">
      <c r="A21" s="99" t="s">
        <v>270</v>
      </c>
      <c r="B21" s="97">
        <v>0</v>
      </c>
      <c r="C21" s="97">
        <v>20524204.390000001</v>
      </c>
      <c r="D21" s="97">
        <v>20524204.390000001</v>
      </c>
      <c r="E21" s="97">
        <v>0</v>
      </c>
      <c r="F21" s="97">
        <v>0</v>
      </c>
      <c r="G21" s="98">
        <v>0</v>
      </c>
      <c r="H21" s="97">
        <v>0</v>
      </c>
      <c r="I21" s="97">
        <v>0</v>
      </c>
    </row>
    <row r="22" spans="1:9" ht="15">
      <c r="A22" s="96"/>
      <c r="B22" s="94">
        <v>133066922.38</v>
      </c>
      <c r="C22" s="94">
        <v>20524204.390000001</v>
      </c>
      <c r="D22" s="94">
        <v>153591126.77000001</v>
      </c>
      <c r="E22" s="94">
        <v>608957.68000000005</v>
      </c>
      <c r="F22" s="94">
        <v>132563928.97</v>
      </c>
      <c r="G22" s="95">
        <v>1</v>
      </c>
      <c r="H22" s="94">
        <v>152982169.09</v>
      </c>
      <c r="I22" s="94">
        <v>153591126.77000001</v>
      </c>
    </row>
    <row r="24" spans="1:9">
      <c r="A24" s="61" t="s">
        <v>281</v>
      </c>
    </row>
  </sheetData>
  <autoFilter ref="A3:I3" xr:uid="{9C0B18C6-DD16-47A1-84CE-9A1A640EB29D}"/>
  <mergeCells count="1">
    <mergeCell ref="A1:N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29"/>
  <sheetViews>
    <sheetView zoomScaleNormal="100" workbookViewId="0"/>
  </sheetViews>
  <sheetFormatPr defaultRowHeight="12.75"/>
  <cols>
    <col min="1" max="1" width="20.28515625" style="103" customWidth="1"/>
    <col min="2" max="2" width="26.28515625" style="103" bestFit="1" customWidth="1"/>
    <col min="3" max="12" width="20.85546875" style="103" bestFit="1" customWidth="1"/>
    <col min="13" max="13" width="22.28515625" style="103" bestFit="1" customWidth="1"/>
    <col min="14" max="14" width="27.5703125" style="103" bestFit="1" customWidth="1"/>
    <col min="15" max="256" width="9.140625" style="103"/>
    <col min="257" max="257" width="13.28515625" style="103" customWidth="1"/>
    <col min="258" max="258" width="14" style="103" bestFit="1" customWidth="1"/>
    <col min="259" max="266" width="13.85546875" style="103" bestFit="1" customWidth="1"/>
    <col min="267" max="268" width="14" style="103" bestFit="1" customWidth="1"/>
    <col min="269" max="269" width="13.5703125" style="103" customWidth="1"/>
    <col min="270" max="270" width="16" style="103" bestFit="1" customWidth="1"/>
    <col min="271" max="512" width="9.140625" style="103"/>
    <col min="513" max="513" width="13.28515625" style="103" customWidth="1"/>
    <col min="514" max="514" width="14" style="103" bestFit="1" customWidth="1"/>
    <col min="515" max="522" width="13.85546875" style="103" bestFit="1" customWidth="1"/>
    <col min="523" max="524" width="14" style="103" bestFit="1" customWidth="1"/>
    <col min="525" max="525" width="13.5703125" style="103" customWidth="1"/>
    <col min="526" max="526" width="16" style="103" bestFit="1" customWidth="1"/>
    <col min="527" max="768" width="9.140625" style="103"/>
    <col min="769" max="769" width="13.28515625" style="103" customWidth="1"/>
    <col min="770" max="770" width="14" style="103" bestFit="1" customWidth="1"/>
    <col min="771" max="778" width="13.85546875" style="103" bestFit="1" customWidth="1"/>
    <col min="779" max="780" width="14" style="103" bestFit="1" customWidth="1"/>
    <col min="781" max="781" width="13.5703125" style="103" customWidth="1"/>
    <col min="782" max="782" width="16" style="103" bestFit="1" customWidth="1"/>
    <col min="783" max="1024" width="9.140625" style="103"/>
    <col min="1025" max="1025" width="13.28515625" style="103" customWidth="1"/>
    <col min="1026" max="1026" width="14" style="103" bestFit="1" customWidth="1"/>
    <col min="1027" max="1034" width="13.85546875" style="103" bestFit="1" customWidth="1"/>
    <col min="1035" max="1036" width="14" style="103" bestFit="1" customWidth="1"/>
    <col min="1037" max="1037" width="13.5703125" style="103" customWidth="1"/>
    <col min="1038" max="1038" width="16" style="103" bestFit="1" customWidth="1"/>
    <col min="1039" max="1280" width="9.140625" style="103"/>
    <col min="1281" max="1281" width="13.28515625" style="103" customWidth="1"/>
    <col min="1282" max="1282" width="14" style="103" bestFit="1" customWidth="1"/>
    <col min="1283" max="1290" width="13.85546875" style="103" bestFit="1" customWidth="1"/>
    <col min="1291" max="1292" width="14" style="103" bestFit="1" customWidth="1"/>
    <col min="1293" max="1293" width="13.5703125" style="103" customWidth="1"/>
    <col min="1294" max="1294" width="16" style="103" bestFit="1" customWidth="1"/>
    <col min="1295" max="1536" width="9.140625" style="103"/>
    <col min="1537" max="1537" width="13.28515625" style="103" customWidth="1"/>
    <col min="1538" max="1538" width="14" style="103" bestFit="1" customWidth="1"/>
    <col min="1539" max="1546" width="13.85546875" style="103" bestFit="1" customWidth="1"/>
    <col min="1547" max="1548" width="14" style="103" bestFit="1" customWidth="1"/>
    <col min="1549" max="1549" width="13.5703125" style="103" customWidth="1"/>
    <col min="1550" max="1550" width="16" style="103" bestFit="1" customWidth="1"/>
    <col min="1551" max="1792" width="9.140625" style="103"/>
    <col min="1793" max="1793" width="13.28515625" style="103" customWidth="1"/>
    <col min="1794" max="1794" width="14" style="103" bestFit="1" customWidth="1"/>
    <col min="1795" max="1802" width="13.85546875" style="103" bestFit="1" customWidth="1"/>
    <col min="1803" max="1804" width="14" style="103" bestFit="1" customWidth="1"/>
    <col min="1805" max="1805" width="13.5703125" style="103" customWidth="1"/>
    <col min="1806" max="1806" width="16" style="103" bestFit="1" customWidth="1"/>
    <col min="1807" max="2048" width="9.140625" style="103"/>
    <col min="2049" max="2049" width="13.28515625" style="103" customWidth="1"/>
    <col min="2050" max="2050" width="14" style="103" bestFit="1" customWidth="1"/>
    <col min="2051" max="2058" width="13.85546875" style="103" bestFit="1" customWidth="1"/>
    <col min="2059" max="2060" width="14" style="103" bestFit="1" customWidth="1"/>
    <col min="2061" max="2061" width="13.5703125" style="103" customWidth="1"/>
    <col min="2062" max="2062" width="16" style="103" bestFit="1" customWidth="1"/>
    <col min="2063" max="2304" width="9.140625" style="103"/>
    <col min="2305" max="2305" width="13.28515625" style="103" customWidth="1"/>
    <col min="2306" max="2306" width="14" style="103" bestFit="1" customWidth="1"/>
    <col min="2307" max="2314" width="13.85546875" style="103" bestFit="1" customWidth="1"/>
    <col min="2315" max="2316" width="14" style="103" bestFit="1" customWidth="1"/>
    <col min="2317" max="2317" width="13.5703125" style="103" customWidth="1"/>
    <col min="2318" max="2318" width="16" style="103" bestFit="1" customWidth="1"/>
    <col min="2319" max="2560" width="9.140625" style="103"/>
    <col min="2561" max="2561" width="13.28515625" style="103" customWidth="1"/>
    <col min="2562" max="2562" width="14" style="103" bestFit="1" customWidth="1"/>
    <col min="2563" max="2570" width="13.85546875" style="103" bestFit="1" customWidth="1"/>
    <col min="2571" max="2572" width="14" style="103" bestFit="1" customWidth="1"/>
    <col min="2573" max="2573" width="13.5703125" style="103" customWidth="1"/>
    <col min="2574" max="2574" width="16" style="103" bestFit="1" customWidth="1"/>
    <col min="2575" max="2816" width="9.140625" style="103"/>
    <col min="2817" max="2817" width="13.28515625" style="103" customWidth="1"/>
    <col min="2818" max="2818" width="14" style="103" bestFit="1" customWidth="1"/>
    <col min="2819" max="2826" width="13.85546875" style="103" bestFit="1" customWidth="1"/>
    <col min="2827" max="2828" width="14" style="103" bestFit="1" customWidth="1"/>
    <col min="2829" max="2829" width="13.5703125" style="103" customWidth="1"/>
    <col min="2830" max="2830" width="16" style="103" bestFit="1" customWidth="1"/>
    <col min="2831" max="3072" width="9.140625" style="103"/>
    <col min="3073" max="3073" width="13.28515625" style="103" customWidth="1"/>
    <col min="3074" max="3074" width="14" style="103" bestFit="1" customWidth="1"/>
    <col min="3075" max="3082" width="13.85546875" style="103" bestFit="1" customWidth="1"/>
    <col min="3083" max="3084" width="14" style="103" bestFit="1" customWidth="1"/>
    <col min="3085" max="3085" width="13.5703125" style="103" customWidth="1"/>
    <col min="3086" max="3086" width="16" style="103" bestFit="1" customWidth="1"/>
    <col min="3087" max="3328" width="9.140625" style="103"/>
    <col min="3329" max="3329" width="13.28515625" style="103" customWidth="1"/>
    <col min="3330" max="3330" width="14" style="103" bestFit="1" customWidth="1"/>
    <col min="3331" max="3338" width="13.85546875" style="103" bestFit="1" customWidth="1"/>
    <col min="3339" max="3340" width="14" style="103" bestFit="1" customWidth="1"/>
    <col min="3341" max="3341" width="13.5703125" style="103" customWidth="1"/>
    <col min="3342" max="3342" width="16" style="103" bestFit="1" customWidth="1"/>
    <col min="3343" max="3584" width="9.140625" style="103"/>
    <col min="3585" max="3585" width="13.28515625" style="103" customWidth="1"/>
    <col min="3586" max="3586" width="14" style="103" bestFit="1" customWidth="1"/>
    <col min="3587" max="3594" width="13.85546875" style="103" bestFit="1" customWidth="1"/>
    <col min="3595" max="3596" width="14" style="103" bestFit="1" customWidth="1"/>
    <col min="3597" max="3597" width="13.5703125" style="103" customWidth="1"/>
    <col min="3598" max="3598" width="16" style="103" bestFit="1" customWidth="1"/>
    <col min="3599" max="3840" width="9.140625" style="103"/>
    <col min="3841" max="3841" width="13.28515625" style="103" customWidth="1"/>
    <col min="3842" max="3842" width="14" style="103" bestFit="1" customWidth="1"/>
    <col min="3843" max="3850" width="13.85546875" style="103" bestFit="1" customWidth="1"/>
    <col min="3851" max="3852" width="14" style="103" bestFit="1" customWidth="1"/>
    <col min="3853" max="3853" width="13.5703125" style="103" customWidth="1"/>
    <col min="3854" max="3854" width="16" style="103" bestFit="1" customWidth="1"/>
    <col min="3855" max="4096" width="9.140625" style="103"/>
    <col min="4097" max="4097" width="13.28515625" style="103" customWidth="1"/>
    <col min="4098" max="4098" width="14" style="103" bestFit="1" customWidth="1"/>
    <col min="4099" max="4106" width="13.85546875" style="103" bestFit="1" customWidth="1"/>
    <col min="4107" max="4108" width="14" style="103" bestFit="1" customWidth="1"/>
    <col min="4109" max="4109" width="13.5703125" style="103" customWidth="1"/>
    <col min="4110" max="4110" width="16" style="103" bestFit="1" customWidth="1"/>
    <col min="4111" max="4352" width="9.140625" style="103"/>
    <col min="4353" max="4353" width="13.28515625" style="103" customWidth="1"/>
    <col min="4354" max="4354" width="14" style="103" bestFit="1" customWidth="1"/>
    <col min="4355" max="4362" width="13.85546875" style="103" bestFit="1" customWidth="1"/>
    <col min="4363" max="4364" width="14" style="103" bestFit="1" customWidth="1"/>
    <col min="4365" max="4365" width="13.5703125" style="103" customWidth="1"/>
    <col min="4366" max="4366" width="16" style="103" bestFit="1" customWidth="1"/>
    <col min="4367" max="4608" width="9.140625" style="103"/>
    <col min="4609" max="4609" width="13.28515625" style="103" customWidth="1"/>
    <col min="4610" max="4610" width="14" style="103" bestFit="1" customWidth="1"/>
    <col min="4611" max="4618" width="13.85546875" style="103" bestFit="1" customWidth="1"/>
    <col min="4619" max="4620" width="14" style="103" bestFit="1" customWidth="1"/>
    <col min="4621" max="4621" width="13.5703125" style="103" customWidth="1"/>
    <col min="4622" max="4622" width="16" style="103" bestFit="1" customWidth="1"/>
    <col min="4623" max="4864" width="9.140625" style="103"/>
    <col min="4865" max="4865" width="13.28515625" style="103" customWidth="1"/>
    <col min="4866" max="4866" width="14" style="103" bestFit="1" customWidth="1"/>
    <col min="4867" max="4874" width="13.85546875" style="103" bestFit="1" customWidth="1"/>
    <col min="4875" max="4876" width="14" style="103" bestFit="1" customWidth="1"/>
    <col min="4877" max="4877" width="13.5703125" style="103" customWidth="1"/>
    <col min="4878" max="4878" width="16" style="103" bestFit="1" customWidth="1"/>
    <col min="4879" max="5120" width="9.140625" style="103"/>
    <col min="5121" max="5121" width="13.28515625" style="103" customWidth="1"/>
    <col min="5122" max="5122" width="14" style="103" bestFit="1" customWidth="1"/>
    <col min="5123" max="5130" width="13.85546875" style="103" bestFit="1" customWidth="1"/>
    <col min="5131" max="5132" width="14" style="103" bestFit="1" customWidth="1"/>
    <col min="5133" max="5133" width="13.5703125" style="103" customWidth="1"/>
    <col min="5134" max="5134" width="16" style="103" bestFit="1" customWidth="1"/>
    <col min="5135" max="5376" width="9.140625" style="103"/>
    <col min="5377" max="5377" width="13.28515625" style="103" customWidth="1"/>
    <col min="5378" max="5378" width="14" style="103" bestFit="1" customWidth="1"/>
    <col min="5379" max="5386" width="13.85546875" style="103" bestFit="1" customWidth="1"/>
    <col min="5387" max="5388" width="14" style="103" bestFit="1" customWidth="1"/>
    <col min="5389" max="5389" width="13.5703125" style="103" customWidth="1"/>
    <col min="5390" max="5390" width="16" style="103" bestFit="1" customWidth="1"/>
    <col min="5391" max="5632" width="9.140625" style="103"/>
    <col min="5633" max="5633" width="13.28515625" style="103" customWidth="1"/>
    <col min="5634" max="5634" width="14" style="103" bestFit="1" customWidth="1"/>
    <col min="5635" max="5642" width="13.85546875" style="103" bestFit="1" customWidth="1"/>
    <col min="5643" max="5644" width="14" style="103" bestFit="1" customWidth="1"/>
    <col min="5645" max="5645" width="13.5703125" style="103" customWidth="1"/>
    <col min="5646" max="5646" width="16" style="103" bestFit="1" customWidth="1"/>
    <col min="5647" max="5888" width="9.140625" style="103"/>
    <col min="5889" max="5889" width="13.28515625" style="103" customWidth="1"/>
    <col min="5890" max="5890" width="14" style="103" bestFit="1" customWidth="1"/>
    <col min="5891" max="5898" width="13.85546875" style="103" bestFit="1" customWidth="1"/>
    <col min="5899" max="5900" width="14" style="103" bestFit="1" customWidth="1"/>
    <col min="5901" max="5901" width="13.5703125" style="103" customWidth="1"/>
    <col min="5902" max="5902" width="16" style="103" bestFit="1" customWidth="1"/>
    <col min="5903" max="6144" width="9.140625" style="103"/>
    <col min="6145" max="6145" width="13.28515625" style="103" customWidth="1"/>
    <col min="6146" max="6146" width="14" style="103" bestFit="1" customWidth="1"/>
    <col min="6147" max="6154" width="13.85546875" style="103" bestFit="1" customWidth="1"/>
    <col min="6155" max="6156" width="14" style="103" bestFit="1" customWidth="1"/>
    <col min="6157" max="6157" width="13.5703125" style="103" customWidth="1"/>
    <col min="6158" max="6158" width="16" style="103" bestFit="1" customWidth="1"/>
    <col min="6159" max="6400" width="9.140625" style="103"/>
    <col min="6401" max="6401" width="13.28515625" style="103" customWidth="1"/>
    <col min="6402" max="6402" width="14" style="103" bestFit="1" customWidth="1"/>
    <col min="6403" max="6410" width="13.85546875" style="103" bestFit="1" customWidth="1"/>
    <col min="6411" max="6412" width="14" style="103" bestFit="1" customWidth="1"/>
    <col min="6413" max="6413" width="13.5703125" style="103" customWidth="1"/>
    <col min="6414" max="6414" width="16" style="103" bestFit="1" customWidth="1"/>
    <col min="6415" max="6656" width="9.140625" style="103"/>
    <col min="6657" max="6657" width="13.28515625" style="103" customWidth="1"/>
    <col min="6658" max="6658" width="14" style="103" bestFit="1" customWidth="1"/>
    <col min="6659" max="6666" width="13.85546875" style="103" bestFit="1" customWidth="1"/>
    <col min="6667" max="6668" width="14" style="103" bestFit="1" customWidth="1"/>
    <col min="6669" max="6669" width="13.5703125" style="103" customWidth="1"/>
    <col min="6670" max="6670" width="16" style="103" bestFit="1" customWidth="1"/>
    <col min="6671" max="6912" width="9.140625" style="103"/>
    <col min="6913" max="6913" width="13.28515625" style="103" customWidth="1"/>
    <col min="6914" max="6914" width="14" style="103" bestFit="1" customWidth="1"/>
    <col min="6915" max="6922" width="13.85546875" style="103" bestFit="1" customWidth="1"/>
    <col min="6923" max="6924" width="14" style="103" bestFit="1" customWidth="1"/>
    <col min="6925" max="6925" width="13.5703125" style="103" customWidth="1"/>
    <col min="6926" max="6926" width="16" style="103" bestFit="1" customWidth="1"/>
    <col min="6927" max="7168" width="9.140625" style="103"/>
    <col min="7169" max="7169" width="13.28515625" style="103" customWidth="1"/>
    <col min="7170" max="7170" width="14" style="103" bestFit="1" customWidth="1"/>
    <col min="7171" max="7178" width="13.85546875" style="103" bestFit="1" customWidth="1"/>
    <col min="7179" max="7180" width="14" style="103" bestFit="1" customWidth="1"/>
    <col min="7181" max="7181" width="13.5703125" style="103" customWidth="1"/>
    <col min="7182" max="7182" width="16" style="103" bestFit="1" customWidth="1"/>
    <col min="7183" max="7424" width="9.140625" style="103"/>
    <col min="7425" max="7425" width="13.28515625" style="103" customWidth="1"/>
    <col min="7426" max="7426" width="14" style="103" bestFit="1" customWidth="1"/>
    <col min="7427" max="7434" width="13.85546875" style="103" bestFit="1" customWidth="1"/>
    <col min="7435" max="7436" width="14" style="103" bestFit="1" customWidth="1"/>
    <col min="7437" max="7437" width="13.5703125" style="103" customWidth="1"/>
    <col min="7438" max="7438" width="16" style="103" bestFit="1" customWidth="1"/>
    <col min="7439" max="7680" width="9.140625" style="103"/>
    <col min="7681" max="7681" width="13.28515625" style="103" customWidth="1"/>
    <col min="7682" max="7682" width="14" style="103" bestFit="1" customWidth="1"/>
    <col min="7683" max="7690" width="13.85546875" style="103" bestFit="1" customWidth="1"/>
    <col min="7691" max="7692" width="14" style="103" bestFit="1" customWidth="1"/>
    <col min="7693" max="7693" width="13.5703125" style="103" customWidth="1"/>
    <col min="7694" max="7694" width="16" style="103" bestFit="1" customWidth="1"/>
    <col min="7695" max="7936" width="9.140625" style="103"/>
    <col min="7937" max="7937" width="13.28515625" style="103" customWidth="1"/>
    <col min="7938" max="7938" width="14" style="103" bestFit="1" customWidth="1"/>
    <col min="7939" max="7946" width="13.85546875" style="103" bestFit="1" customWidth="1"/>
    <col min="7947" max="7948" width="14" style="103" bestFit="1" customWidth="1"/>
    <col min="7949" max="7949" width="13.5703125" style="103" customWidth="1"/>
    <col min="7950" max="7950" width="16" style="103" bestFit="1" customWidth="1"/>
    <col min="7951" max="8192" width="9.140625" style="103"/>
    <col min="8193" max="8193" width="13.28515625" style="103" customWidth="1"/>
    <col min="8194" max="8194" width="14" style="103" bestFit="1" customWidth="1"/>
    <col min="8195" max="8202" width="13.85546875" style="103" bestFit="1" customWidth="1"/>
    <col min="8203" max="8204" width="14" style="103" bestFit="1" customWidth="1"/>
    <col min="8205" max="8205" width="13.5703125" style="103" customWidth="1"/>
    <col min="8206" max="8206" width="16" style="103" bestFit="1" customWidth="1"/>
    <col min="8207" max="8448" width="9.140625" style="103"/>
    <col min="8449" max="8449" width="13.28515625" style="103" customWidth="1"/>
    <col min="8450" max="8450" width="14" style="103" bestFit="1" customWidth="1"/>
    <col min="8451" max="8458" width="13.85546875" style="103" bestFit="1" customWidth="1"/>
    <col min="8459" max="8460" width="14" style="103" bestFit="1" customWidth="1"/>
    <col min="8461" max="8461" width="13.5703125" style="103" customWidth="1"/>
    <col min="8462" max="8462" width="16" style="103" bestFit="1" customWidth="1"/>
    <col min="8463" max="8704" width="9.140625" style="103"/>
    <col min="8705" max="8705" width="13.28515625" style="103" customWidth="1"/>
    <col min="8706" max="8706" width="14" style="103" bestFit="1" customWidth="1"/>
    <col min="8707" max="8714" width="13.85546875" style="103" bestFit="1" customWidth="1"/>
    <col min="8715" max="8716" width="14" style="103" bestFit="1" customWidth="1"/>
    <col min="8717" max="8717" width="13.5703125" style="103" customWidth="1"/>
    <col min="8718" max="8718" width="16" style="103" bestFit="1" customWidth="1"/>
    <col min="8719" max="8960" width="9.140625" style="103"/>
    <col min="8961" max="8961" width="13.28515625" style="103" customWidth="1"/>
    <col min="8962" max="8962" width="14" style="103" bestFit="1" customWidth="1"/>
    <col min="8963" max="8970" width="13.85546875" style="103" bestFit="1" customWidth="1"/>
    <col min="8971" max="8972" width="14" style="103" bestFit="1" customWidth="1"/>
    <col min="8973" max="8973" width="13.5703125" style="103" customWidth="1"/>
    <col min="8974" max="8974" width="16" style="103" bestFit="1" customWidth="1"/>
    <col min="8975" max="9216" width="9.140625" style="103"/>
    <col min="9217" max="9217" width="13.28515625" style="103" customWidth="1"/>
    <col min="9218" max="9218" width="14" style="103" bestFit="1" customWidth="1"/>
    <col min="9219" max="9226" width="13.85546875" style="103" bestFit="1" customWidth="1"/>
    <col min="9227" max="9228" width="14" style="103" bestFit="1" customWidth="1"/>
    <col min="9229" max="9229" width="13.5703125" style="103" customWidth="1"/>
    <col min="9230" max="9230" width="16" style="103" bestFit="1" customWidth="1"/>
    <col min="9231" max="9472" width="9.140625" style="103"/>
    <col min="9473" max="9473" width="13.28515625" style="103" customWidth="1"/>
    <col min="9474" max="9474" width="14" style="103" bestFit="1" customWidth="1"/>
    <col min="9475" max="9482" width="13.85546875" style="103" bestFit="1" customWidth="1"/>
    <col min="9483" max="9484" width="14" style="103" bestFit="1" customWidth="1"/>
    <col min="9485" max="9485" width="13.5703125" style="103" customWidth="1"/>
    <col min="9486" max="9486" width="16" style="103" bestFit="1" customWidth="1"/>
    <col min="9487" max="9728" width="9.140625" style="103"/>
    <col min="9729" max="9729" width="13.28515625" style="103" customWidth="1"/>
    <col min="9730" max="9730" width="14" style="103" bestFit="1" customWidth="1"/>
    <col min="9731" max="9738" width="13.85546875" style="103" bestFit="1" customWidth="1"/>
    <col min="9739" max="9740" width="14" style="103" bestFit="1" customWidth="1"/>
    <col min="9741" max="9741" width="13.5703125" style="103" customWidth="1"/>
    <col min="9742" max="9742" width="16" style="103" bestFit="1" customWidth="1"/>
    <col min="9743" max="9984" width="9.140625" style="103"/>
    <col min="9985" max="9985" width="13.28515625" style="103" customWidth="1"/>
    <col min="9986" max="9986" width="14" style="103" bestFit="1" customWidth="1"/>
    <col min="9987" max="9994" width="13.85546875" style="103" bestFit="1" customWidth="1"/>
    <col min="9995" max="9996" width="14" style="103" bestFit="1" customWidth="1"/>
    <col min="9997" max="9997" width="13.5703125" style="103" customWidth="1"/>
    <col min="9998" max="9998" width="16" style="103" bestFit="1" customWidth="1"/>
    <col min="9999" max="10240" width="9.140625" style="103"/>
    <col min="10241" max="10241" width="13.28515625" style="103" customWidth="1"/>
    <col min="10242" max="10242" width="14" style="103" bestFit="1" customWidth="1"/>
    <col min="10243" max="10250" width="13.85546875" style="103" bestFit="1" customWidth="1"/>
    <col min="10251" max="10252" width="14" style="103" bestFit="1" customWidth="1"/>
    <col min="10253" max="10253" width="13.5703125" style="103" customWidth="1"/>
    <col min="10254" max="10254" width="16" style="103" bestFit="1" customWidth="1"/>
    <col min="10255" max="10496" width="9.140625" style="103"/>
    <col min="10497" max="10497" width="13.28515625" style="103" customWidth="1"/>
    <col min="10498" max="10498" width="14" style="103" bestFit="1" customWidth="1"/>
    <col min="10499" max="10506" width="13.85546875" style="103" bestFit="1" customWidth="1"/>
    <col min="10507" max="10508" width="14" style="103" bestFit="1" customWidth="1"/>
    <col min="10509" max="10509" width="13.5703125" style="103" customWidth="1"/>
    <col min="10510" max="10510" width="16" style="103" bestFit="1" customWidth="1"/>
    <col min="10511" max="10752" width="9.140625" style="103"/>
    <col min="10753" max="10753" width="13.28515625" style="103" customWidth="1"/>
    <col min="10754" max="10754" width="14" style="103" bestFit="1" customWidth="1"/>
    <col min="10755" max="10762" width="13.85546875" style="103" bestFit="1" customWidth="1"/>
    <col min="10763" max="10764" width="14" style="103" bestFit="1" customWidth="1"/>
    <col min="10765" max="10765" width="13.5703125" style="103" customWidth="1"/>
    <col min="10766" max="10766" width="16" style="103" bestFit="1" customWidth="1"/>
    <col min="10767" max="11008" width="9.140625" style="103"/>
    <col min="11009" max="11009" width="13.28515625" style="103" customWidth="1"/>
    <col min="11010" max="11010" width="14" style="103" bestFit="1" customWidth="1"/>
    <col min="11011" max="11018" width="13.85546875" style="103" bestFit="1" customWidth="1"/>
    <col min="11019" max="11020" width="14" style="103" bestFit="1" customWidth="1"/>
    <col min="11021" max="11021" width="13.5703125" style="103" customWidth="1"/>
    <col min="11022" max="11022" width="16" style="103" bestFit="1" customWidth="1"/>
    <col min="11023" max="11264" width="9.140625" style="103"/>
    <col min="11265" max="11265" width="13.28515625" style="103" customWidth="1"/>
    <col min="11266" max="11266" width="14" style="103" bestFit="1" customWidth="1"/>
    <col min="11267" max="11274" width="13.85546875" style="103" bestFit="1" customWidth="1"/>
    <col min="11275" max="11276" width="14" style="103" bestFit="1" customWidth="1"/>
    <col min="11277" max="11277" width="13.5703125" style="103" customWidth="1"/>
    <col min="11278" max="11278" width="16" style="103" bestFit="1" customWidth="1"/>
    <col min="11279" max="11520" width="9.140625" style="103"/>
    <col min="11521" max="11521" width="13.28515625" style="103" customWidth="1"/>
    <col min="11522" max="11522" width="14" style="103" bestFit="1" customWidth="1"/>
    <col min="11523" max="11530" width="13.85546875" style="103" bestFit="1" customWidth="1"/>
    <col min="11531" max="11532" width="14" style="103" bestFit="1" customWidth="1"/>
    <col min="11533" max="11533" width="13.5703125" style="103" customWidth="1"/>
    <col min="11534" max="11534" width="16" style="103" bestFit="1" customWidth="1"/>
    <col min="11535" max="11776" width="9.140625" style="103"/>
    <col min="11777" max="11777" width="13.28515625" style="103" customWidth="1"/>
    <col min="11778" max="11778" width="14" style="103" bestFit="1" customWidth="1"/>
    <col min="11779" max="11786" width="13.85546875" style="103" bestFit="1" customWidth="1"/>
    <col min="11787" max="11788" width="14" style="103" bestFit="1" customWidth="1"/>
    <col min="11789" max="11789" width="13.5703125" style="103" customWidth="1"/>
    <col min="11790" max="11790" width="16" style="103" bestFit="1" customWidth="1"/>
    <col min="11791" max="12032" width="9.140625" style="103"/>
    <col min="12033" max="12033" width="13.28515625" style="103" customWidth="1"/>
    <col min="12034" max="12034" width="14" style="103" bestFit="1" customWidth="1"/>
    <col min="12035" max="12042" width="13.85546875" style="103" bestFit="1" customWidth="1"/>
    <col min="12043" max="12044" width="14" style="103" bestFit="1" customWidth="1"/>
    <col min="12045" max="12045" width="13.5703125" style="103" customWidth="1"/>
    <col min="12046" max="12046" width="16" style="103" bestFit="1" customWidth="1"/>
    <col min="12047" max="12288" width="9.140625" style="103"/>
    <col min="12289" max="12289" width="13.28515625" style="103" customWidth="1"/>
    <col min="12290" max="12290" width="14" style="103" bestFit="1" customWidth="1"/>
    <col min="12291" max="12298" width="13.85546875" style="103" bestFit="1" customWidth="1"/>
    <col min="12299" max="12300" width="14" style="103" bestFit="1" customWidth="1"/>
    <col min="12301" max="12301" width="13.5703125" style="103" customWidth="1"/>
    <col min="12302" max="12302" width="16" style="103" bestFit="1" customWidth="1"/>
    <col min="12303" max="12544" width="9.140625" style="103"/>
    <col min="12545" max="12545" width="13.28515625" style="103" customWidth="1"/>
    <col min="12546" max="12546" width="14" style="103" bestFit="1" customWidth="1"/>
    <col min="12547" max="12554" width="13.85546875" style="103" bestFit="1" customWidth="1"/>
    <col min="12555" max="12556" width="14" style="103" bestFit="1" customWidth="1"/>
    <col min="12557" max="12557" width="13.5703125" style="103" customWidth="1"/>
    <col min="12558" max="12558" width="16" style="103" bestFit="1" customWidth="1"/>
    <col min="12559" max="12800" width="9.140625" style="103"/>
    <col min="12801" max="12801" width="13.28515625" style="103" customWidth="1"/>
    <col min="12802" max="12802" width="14" style="103" bestFit="1" customWidth="1"/>
    <col min="12803" max="12810" width="13.85546875" style="103" bestFit="1" customWidth="1"/>
    <col min="12811" max="12812" width="14" style="103" bestFit="1" customWidth="1"/>
    <col min="12813" max="12813" width="13.5703125" style="103" customWidth="1"/>
    <col min="12814" max="12814" width="16" style="103" bestFit="1" customWidth="1"/>
    <col min="12815" max="13056" width="9.140625" style="103"/>
    <col min="13057" max="13057" width="13.28515625" style="103" customWidth="1"/>
    <col min="13058" max="13058" width="14" style="103" bestFit="1" customWidth="1"/>
    <col min="13059" max="13066" width="13.85546875" style="103" bestFit="1" customWidth="1"/>
    <col min="13067" max="13068" width="14" style="103" bestFit="1" customWidth="1"/>
    <col min="13069" max="13069" width="13.5703125" style="103" customWidth="1"/>
    <col min="13070" max="13070" width="16" style="103" bestFit="1" customWidth="1"/>
    <col min="13071" max="13312" width="9.140625" style="103"/>
    <col min="13313" max="13313" width="13.28515625" style="103" customWidth="1"/>
    <col min="13314" max="13314" width="14" style="103" bestFit="1" customWidth="1"/>
    <col min="13315" max="13322" width="13.85546875" style="103" bestFit="1" customWidth="1"/>
    <col min="13323" max="13324" width="14" style="103" bestFit="1" customWidth="1"/>
    <col min="13325" max="13325" width="13.5703125" style="103" customWidth="1"/>
    <col min="13326" max="13326" width="16" style="103" bestFit="1" customWidth="1"/>
    <col min="13327" max="13568" width="9.140625" style="103"/>
    <col min="13569" max="13569" width="13.28515625" style="103" customWidth="1"/>
    <col min="13570" max="13570" width="14" style="103" bestFit="1" customWidth="1"/>
    <col min="13571" max="13578" width="13.85546875" style="103" bestFit="1" customWidth="1"/>
    <col min="13579" max="13580" width="14" style="103" bestFit="1" customWidth="1"/>
    <col min="13581" max="13581" width="13.5703125" style="103" customWidth="1"/>
    <col min="13582" max="13582" width="16" style="103" bestFit="1" customWidth="1"/>
    <col min="13583" max="13824" width="9.140625" style="103"/>
    <col min="13825" max="13825" width="13.28515625" style="103" customWidth="1"/>
    <col min="13826" max="13826" width="14" style="103" bestFit="1" customWidth="1"/>
    <col min="13827" max="13834" width="13.85546875" style="103" bestFit="1" customWidth="1"/>
    <col min="13835" max="13836" width="14" style="103" bestFit="1" customWidth="1"/>
    <col min="13837" max="13837" width="13.5703125" style="103" customWidth="1"/>
    <col min="13838" max="13838" width="16" style="103" bestFit="1" customWidth="1"/>
    <col min="13839" max="14080" width="9.140625" style="103"/>
    <col min="14081" max="14081" width="13.28515625" style="103" customWidth="1"/>
    <col min="14082" max="14082" width="14" style="103" bestFit="1" customWidth="1"/>
    <col min="14083" max="14090" width="13.85546875" style="103" bestFit="1" customWidth="1"/>
    <col min="14091" max="14092" width="14" style="103" bestFit="1" customWidth="1"/>
    <col min="14093" max="14093" width="13.5703125" style="103" customWidth="1"/>
    <col min="14094" max="14094" width="16" style="103" bestFit="1" customWidth="1"/>
    <col min="14095" max="14336" width="9.140625" style="103"/>
    <col min="14337" max="14337" width="13.28515625" style="103" customWidth="1"/>
    <col min="14338" max="14338" width="14" style="103" bestFit="1" customWidth="1"/>
    <col min="14339" max="14346" width="13.85546875" style="103" bestFit="1" customWidth="1"/>
    <col min="14347" max="14348" width="14" style="103" bestFit="1" customWidth="1"/>
    <col min="14349" max="14349" width="13.5703125" style="103" customWidth="1"/>
    <col min="14350" max="14350" width="16" style="103" bestFit="1" customWidth="1"/>
    <col min="14351" max="14592" width="9.140625" style="103"/>
    <col min="14593" max="14593" width="13.28515625" style="103" customWidth="1"/>
    <col min="14594" max="14594" width="14" style="103" bestFit="1" customWidth="1"/>
    <col min="14595" max="14602" width="13.85546875" style="103" bestFit="1" customWidth="1"/>
    <col min="14603" max="14604" width="14" style="103" bestFit="1" customWidth="1"/>
    <col min="14605" max="14605" width="13.5703125" style="103" customWidth="1"/>
    <col min="14606" max="14606" width="16" style="103" bestFit="1" customWidth="1"/>
    <col min="14607" max="14848" width="9.140625" style="103"/>
    <col min="14849" max="14849" width="13.28515625" style="103" customWidth="1"/>
    <col min="14850" max="14850" width="14" style="103" bestFit="1" customWidth="1"/>
    <col min="14851" max="14858" width="13.85546875" style="103" bestFit="1" customWidth="1"/>
    <col min="14859" max="14860" width="14" style="103" bestFit="1" customWidth="1"/>
    <col min="14861" max="14861" width="13.5703125" style="103" customWidth="1"/>
    <col min="14862" max="14862" width="16" style="103" bestFit="1" customWidth="1"/>
    <col min="14863" max="15104" width="9.140625" style="103"/>
    <col min="15105" max="15105" width="13.28515625" style="103" customWidth="1"/>
    <col min="15106" max="15106" width="14" style="103" bestFit="1" customWidth="1"/>
    <col min="15107" max="15114" width="13.85546875" style="103" bestFit="1" customWidth="1"/>
    <col min="15115" max="15116" width="14" style="103" bestFit="1" customWidth="1"/>
    <col min="15117" max="15117" width="13.5703125" style="103" customWidth="1"/>
    <col min="15118" max="15118" width="16" style="103" bestFit="1" customWidth="1"/>
    <col min="15119" max="15360" width="9.140625" style="103"/>
    <col min="15361" max="15361" width="13.28515625" style="103" customWidth="1"/>
    <col min="15362" max="15362" width="14" style="103" bestFit="1" customWidth="1"/>
    <col min="15363" max="15370" width="13.85546875" style="103" bestFit="1" customWidth="1"/>
    <col min="15371" max="15372" width="14" style="103" bestFit="1" customWidth="1"/>
    <col min="15373" max="15373" width="13.5703125" style="103" customWidth="1"/>
    <col min="15374" max="15374" width="16" style="103" bestFit="1" customWidth="1"/>
    <col min="15375" max="15616" width="9.140625" style="103"/>
    <col min="15617" max="15617" width="13.28515625" style="103" customWidth="1"/>
    <col min="15618" max="15618" width="14" style="103" bestFit="1" customWidth="1"/>
    <col min="15619" max="15626" width="13.85546875" style="103" bestFit="1" customWidth="1"/>
    <col min="15627" max="15628" width="14" style="103" bestFit="1" customWidth="1"/>
    <col min="15629" max="15629" width="13.5703125" style="103" customWidth="1"/>
    <col min="15630" max="15630" width="16" style="103" bestFit="1" customWidth="1"/>
    <col min="15631" max="15872" width="9.140625" style="103"/>
    <col min="15873" max="15873" width="13.28515625" style="103" customWidth="1"/>
    <col min="15874" max="15874" width="14" style="103" bestFit="1" customWidth="1"/>
    <col min="15875" max="15882" width="13.85546875" style="103" bestFit="1" customWidth="1"/>
    <col min="15883" max="15884" width="14" style="103" bestFit="1" customWidth="1"/>
    <col min="15885" max="15885" width="13.5703125" style="103" customWidth="1"/>
    <col min="15886" max="15886" width="16" style="103" bestFit="1" customWidth="1"/>
    <col min="15887" max="16128" width="9.140625" style="103"/>
    <col min="16129" max="16129" width="13.28515625" style="103" customWidth="1"/>
    <col min="16130" max="16130" width="14" style="103" bestFit="1" customWidth="1"/>
    <col min="16131" max="16138" width="13.85546875" style="103" bestFit="1" customWidth="1"/>
    <col min="16139" max="16140" width="14" style="103" bestFit="1" customWidth="1"/>
    <col min="16141" max="16141" width="13.5703125" style="103" customWidth="1"/>
    <col min="16142" max="16142" width="16" style="103" bestFit="1" customWidth="1"/>
    <col min="16143" max="16384" width="9.140625" style="103"/>
  </cols>
  <sheetData>
    <row r="2" spans="1:14" ht="18">
      <c r="A2" s="102" t="s">
        <v>257</v>
      </c>
    </row>
    <row r="4" spans="1:14" s="105" customFormat="1" ht="15">
      <c r="A4" s="104" t="s">
        <v>2</v>
      </c>
      <c r="B4" s="104" t="s">
        <v>27</v>
      </c>
      <c r="C4" s="104" t="s">
        <v>28</v>
      </c>
      <c r="D4" s="104" t="s">
        <v>29</v>
      </c>
      <c r="E4" s="104" t="s">
        <v>30</v>
      </c>
      <c r="F4" s="104" t="s">
        <v>31</v>
      </c>
      <c r="G4" s="104" t="s">
        <v>32</v>
      </c>
      <c r="H4" s="104" t="s">
        <v>33</v>
      </c>
      <c r="I4" s="104" t="s">
        <v>34</v>
      </c>
      <c r="J4" s="104" t="s">
        <v>35</v>
      </c>
      <c r="K4" s="104" t="s">
        <v>36</v>
      </c>
      <c r="L4" s="104" t="s">
        <v>37</v>
      </c>
      <c r="M4" s="104" t="s">
        <v>38</v>
      </c>
      <c r="N4" s="104" t="s">
        <v>39</v>
      </c>
    </row>
    <row r="5" spans="1:14" ht="14.25">
      <c r="A5" s="106"/>
      <c r="B5" s="106"/>
      <c r="C5" s="106"/>
      <c r="D5" s="106"/>
      <c r="E5" s="106"/>
      <c r="F5" s="106"/>
      <c r="G5" s="106"/>
      <c r="H5" s="106"/>
      <c r="I5" s="106"/>
      <c r="J5" s="106"/>
      <c r="K5" s="106"/>
      <c r="L5" s="106"/>
      <c r="M5" s="106"/>
      <c r="N5" s="106"/>
    </row>
    <row r="6" spans="1:14" ht="14.25">
      <c r="A6" s="106" t="s">
        <v>10</v>
      </c>
      <c r="B6" s="87">
        <v>725603.77</v>
      </c>
      <c r="C6" s="87">
        <v>809404.84</v>
      </c>
      <c r="D6" s="87">
        <v>704341.01000000013</v>
      </c>
      <c r="E6" s="87">
        <v>752960.99</v>
      </c>
      <c r="F6" s="107">
        <v>715893.8</v>
      </c>
      <c r="G6" s="107">
        <v>817803.52</v>
      </c>
      <c r="H6" s="107"/>
      <c r="I6" s="87"/>
      <c r="J6" s="87"/>
      <c r="K6" s="87"/>
      <c r="L6" s="87"/>
      <c r="M6" s="87"/>
      <c r="N6" s="107">
        <f>SUM(B6:M6)</f>
        <v>4526007.93</v>
      </c>
    </row>
    <row r="7" spans="1:14" ht="14.25">
      <c r="A7" s="106" t="s">
        <v>11</v>
      </c>
      <c r="B7" s="87">
        <v>196189.74</v>
      </c>
      <c r="C7" s="87">
        <v>238819.82</v>
      </c>
      <c r="D7" s="87">
        <v>195771.32</v>
      </c>
      <c r="E7" s="87">
        <v>210716.43</v>
      </c>
      <c r="F7" s="87">
        <v>181891.27</v>
      </c>
      <c r="G7" s="87">
        <v>249839.99</v>
      </c>
      <c r="H7" s="87"/>
      <c r="I7" s="87"/>
      <c r="J7" s="87"/>
      <c r="K7" s="87"/>
      <c r="L7" s="87"/>
      <c r="M7" s="87"/>
      <c r="N7" s="107">
        <f t="shared" ref="N7:N22" si="0">SUM(B7:M7)</f>
        <v>1273228.57</v>
      </c>
    </row>
    <row r="8" spans="1:14" ht="14.25">
      <c r="A8" s="106" t="s">
        <v>12</v>
      </c>
      <c r="B8" s="87">
        <v>24369689.57</v>
      </c>
      <c r="C8" s="87">
        <v>28401900.039999999</v>
      </c>
      <c r="D8" s="87">
        <v>25849244.289999999</v>
      </c>
      <c r="E8" s="87">
        <v>27355410.449999999</v>
      </c>
      <c r="F8" s="87">
        <v>26548952.739999998</v>
      </c>
      <c r="G8" s="87">
        <v>31870415.780000001</v>
      </c>
      <c r="H8" s="87"/>
      <c r="I8" s="87"/>
      <c r="J8" s="87"/>
      <c r="K8" s="87"/>
      <c r="L8" s="87"/>
      <c r="M8" s="87"/>
      <c r="N8" s="107">
        <f t="shared" si="0"/>
        <v>164395612.87</v>
      </c>
    </row>
    <row r="9" spans="1:14" ht="14.25">
      <c r="A9" s="106" t="s">
        <v>13</v>
      </c>
      <c r="B9" s="87">
        <v>540178.53</v>
      </c>
      <c r="C9" s="87">
        <v>599171.94999999995</v>
      </c>
      <c r="D9" s="87">
        <v>525730.42999999993</v>
      </c>
      <c r="E9" s="87">
        <v>527069.22</v>
      </c>
      <c r="F9" s="87">
        <v>481654.14</v>
      </c>
      <c r="G9" s="87">
        <v>590648.78</v>
      </c>
      <c r="H9" s="87"/>
      <c r="I9" s="87"/>
      <c r="J9" s="87"/>
      <c r="K9" s="87"/>
      <c r="L9" s="87"/>
      <c r="M9" s="87"/>
      <c r="N9" s="107">
        <f t="shared" si="0"/>
        <v>3264453.05</v>
      </c>
    </row>
    <row r="10" spans="1:14" ht="14.25">
      <c r="A10" s="106" t="s">
        <v>14</v>
      </c>
      <c r="B10" s="87">
        <v>728527.18</v>
      </c>
      <c r="C10" s="87">
        <v>858819.27</v>
      </c>
      <c r="D10" s="87">
        <v>778079.60000000009</v>
      </c>
      <c r="E10" s="87">
        <v>833314.97</v>
      </c>
      <c r="F10" s="87">
        <v>698260.96</v>
      </c>
      <c r="G10" s="87">
        <v>884098.48</v>
      </c>
      <c r="H10" s="87"/>
      <c r="I10" s="87"/>
      <c r="J10" s="87"/>
      <c r="K10" s="87"/>
      <c r="L10" s="87"/>
      <c r="M10" s="87"/>
      <c r="N10" s="107">
        <f t="shared" si="0"/>
        <v>4781100.4600000009</v>
      </c>
    </row>
    <row r="11" spans="1:14" ht="14.25">
      <c r="A11" s="106" t="s">
        <v>15</v>
      </c>
      <c r="B11" s="87">
        <v>14380.83</v>
      </c>
      <c r="C11" s="87">
        <v>16744.28</v>
      </c>
      <c r="D11" s="87">
        <v>15530.54</v>
      </c>
      <c r="E11" s="87">
        <v>12782.72</v>
      </c>
      <c r="F11" s="87">
        <v>15993.63</v>
      </c>
      <c r="G11" s="87">
        <v>14995.16</v>
      </c>
      <c r="H11" s="87"/>
      <c r="I11" s="87"/>
      <c r="J11" s="87"/>
      <c r="K11" s="87"/>
      <c r="L11" s="87"/>
      <c r="M11" s="87"/>
      <c r="N11" s="107">
        <f t="shared" si="0"/>
        <v>90427.16</v>
      </c>
    </row>
    <row r="12" spans="1:14" ht="14.25">
      <c r="A12" s="106" t="s">
        <v>16</v>
      </c>
      <c r="B12" s="87">
        <v>159735.03</v>
      </c>
      <c r="C12" s="87">
        <v>161021.57999999999</v>
      </c>
      <c r="D12" s="87">
        <v>185908.66</v>
      </c>
      <c r="E12" s="87">
        <v>170062</v>
      </c>
      <c r="F12" s="87">
        <v>168244.86</v>
      </c>
      <c r="G12" s="87">
        <v>273647.03000000003</v>
      </c>
      <c r="H12" s="87"/>
      <c r="I12" s="87"/>
      <c r="J12" s="87"/>
      <c r="K12" s="87"/>
      <c r="L12" s="87"/>
      <c r="M12" s="87"/>
      <c r="N12" s="107">
        <f t="shared" si="0"/>
        <v>1118619.1600000001</v>
      </c>
    </row>
    <row r="13" spans="1:14" ht="14.25">
      <c r="A13" s="106" t="s">
        <v>17</v>
      </c>
      <c r="B13" s="87">
        <v>293695.74</v>
      </c>
      <c r="C13" s="87">
        <v>357143.73</v>
      </c>
      <c r="D13" s="87">
        <v>314884.95999999996</v>
      </c>
      <c r="E13" s="108">
        <v>348145.55</v>
      </c>
      <c r="F13" s="87">
        <v>360429.55</v>
      </c>
      <c r="G13" s="87">
        <v>390880.96</v>
      </c>
      <c r="H13" s="87"/>
      <c r="I13" s="87"/>
      <c r="J13" s="87"/>
      <c r="K13" s="87"/>
      <c r="L13" s="87"/>
      <c r="M13" s="87"/>
      <c r="N13" s="107">
        <f t="shared" si="0"/>
        <v>2065180.49</v>
      </c>
    </row>
    <row r="14" spans="1:14" ht="14.25">
      <c r="A14" s="106" t="s">
        <v>18</v>
      </c>
      <c r="B14" s="87">
        <v>102187.72</v>
      </c>
      <c r="C14" s="87">
        <v>129585.33</v>
      </c>
      <c r="D14" s="87">
        <v>116469.99</v>
      </c>
      <c r="E14" s="87">
        <v>118006.68</v>
      </c>
      <c r="F14" s="87">
        <v>102866.2</v>
      </c>
      <c r="G14" s="87">
        <v>159254.26</v>
      </c>
      <c r="H14" s="87"/>
      <c r="I14" s="87"/>
      <c r="J14" s="87"/>
      <c r="K14" s="87"/>
      <c r="L14" s="87"/>
      <c r="M14" s="87"/>
      <c r="N14" s="107">
        <f t="shared" si="0"/>
        <v>728370.17999999993</v>
      </c>
    </row>
    <row r="15" spans="1:14" ht="14.25">
      <c r="A15" s="106" t="s">
        <v>19</v>
      </c>
      <c r="B15" s="87">
        <v>20551.919999999998</v>
      </c>
      <c r="C15" s="87">
        <v>27301.62</v>
      </c>
      <c r="D15" s="87">
        <v>21376.960000000003</v>
      </c>
      <c r="E15" s="87">
        <v>39094.28</v>
      </c>
      <c r="F15" s="87">
        <v>34639.85</v>
      </c>
      <c r="G15" s="87">
        <v>27832.18</v>
      </c>
      <c r="H15" s="87"/>
      <c r="I15" s="87"/>
      <c r="J15" s="87"/>
      <c r="K15" s="87"/>
      <c r="L15" s="87"/>
      <c r="M15" s="87"/>
      <c r="N15" s="107">
        <f t="shared" si="0"/>
        <v>170796.81</v>
      </c>
    </row>
    <row r="16" spans="1:14" ht="14.25">
      <c r="A16" s="106" t="s">
        <v>20</v>
      </c>
      <c r="B16" s="87">
        <v>409745.7</v>
      </c>
      <c r="C16" s="87">
        <v>492216.44</v>
      </c>
      <c r="D16" s="87">
        <v>432197.49999999994</v>
      </c>
      <c r="E16" s="87">
        <v>502382.6</v>
      </c>
      <c r="F16" s="87">
        <v>473727.59</v>
      </c>
      <c r="G16" s="87">
        <v>529600.6</v>
      </c>
      <c r="H16" s="87"/>
      <c r="I16" s="87"/>
      <c r="J16" s="87"/>
      <c r="K16" s="87"/>
      <c r="L16" s="87"/>
      <c r="M16" s="87"/>
      <c r="N16" s="107">
        <f t="shared" si="0"/>
        <v>2839870.4299999997</v>
      </c>
    </row>
    <row r="17" spans="1:14" ht="14.25">
      <c r="A17" s="106" t="s">
        <v>21</v>
      </c>
      <c r="B17" s="87">
        <v>25555.74</v>
      </c>
      <c r="C17" s="87">
        <v>33026.959999999999</v>
      </c>
      <c r="D17" s="87">
        <v>31488.879999999997</v>
      </c>
      <c r="E17" s="87">
        <v>29985.38</v>
      </c>
      <c r="F17" s="87">
        <v>27477.73</v>
      </c>
      <c r="G17" s="87">
        <v>28636.62</v>
      </c>
      <c r="H17" s="87"/>
      <c r="I17" s="87"/>
      <c r="J17" s="87"/>
      <c r="K17" s="87"/>
      <c r="L17" s="87"/>
      <c r="M17" s="87"/>
      <c r="N17" s="107">
        <f t="shared" si="0"/>
        <v>176171.31</v>
      </c>
    </row>
    <row r="18" spans="1:14" ht="14.25">
      <c r="A18" s="106" t="s">
        <v>22</v>
      </c>
      <c r="B18" s="87">
        <v>428416.69</v>
      </c>
      <c r="C18" s="87">
        <v>518946.74</v>
      </c>
      <c r="D18" s="87">
        <v>492954.62</v>
      </c>
      <c r="E18" s="87">
        <v>521524.47</v>
      </c>
      <c r="F18" s="87">
        <v>475026.31</v>
      </c>
      <c r="G18" s="87">
        <v>609386.46</v>
      </c>
      <c r="H18" s="87"/>
      <c r="I18" s="87"/>
      <c r="J18" s="87"/>
      <c r="K18" s="87"/>
      <c r="L18" s="87"/>
      <c r="M18" s="87"/>
      <c r="N18" s="107">
        <f t="shared" si="0"/>
        <v>3046255.2899999996</v>
      </c>
    </row>
    <row r="19" spans="1:14" ht="14.25">
      <c r="A19" s="106" t="s">
        <v>23</v>
      </c>
      <c r="B19" s="87">
        <v>70842.720000000001</v>
      </c>
      <c r="C19" s="87">
        <v>90876.09</v>
      </c>
      <c r="D19" s="87">
        <v>90834.040000000008</v>
      </c>
      <c r="E19" s="87">
        <v>103373.02</v>
      </c>
      <c r="F19" s="87">
        <v>81101.89</v>
      </c>
      <c r="G19" s="87">
        <v>104000.76</v>
      </c>
      <c r="H19" s="87"/>
      <c r="I19" s="87"/>
      <c r="J19" s="87"/>
      <c r="K19" s="87"/>
      <c r="L19" s="87"/>
      <c r="M19" s="87"/>
      <c r="N19" s="107">
        <f t="shared" si="0"/>
        <v>541028.52</v>
      </c>
    </row>
    <row r="20" spans="1:14" ht="14.25">
      <c r="A20" s="106" t="s">
        <v>24</v>
      </c>
      <c r="B20" s="87">
        <v>284862.74</v>
      </c>
      <c r="C20" s="87">
        <v>432739.85</v>
      </c>
      <c r="D20" s="87">
        <v>337888.74</v>
      </c>
      <c r="E20" s="87">
        <v>278276.52</v>
      </c>
      <c r="F20" s="87">
        <v>250458.86</v>
      </c>
      <c r="G20" s="87">
        <v>936888.76</v>
      </c>
      <c r="H20" s="87"/>
      <c r="I20" s="87"/>
      <c r="J20" s="87"/>
      <c r="K20" s="87"/>
      <c r="L20" s="87"/>
      <c r="M20" s="87"/>
      <c r="N20" s="107">
        <f t="shared" si="0"/>
        <v>2521115.4699999997</v>
      </c>
    </row>
    <row r="21" spans="1:14" ht="14.25">
      <c r="A21" s="106" t="s">
        <v>25</v>
      </c>
      <c r="B21" s="87">
        <v>5144917.3600000003</v>
      </c>
      <c r="C21" s="87">
        <v>6036501.1399999997</v>
      </c>
      <c r="D21" s="87">
        <v>5171977.6100000003</v>
      </c>
      <c r="E21" s="87">
        <v>5435045.8700000001</v>
      </c>
      <c r="F21" s="87">
        <v>5018593.26</v>
      </c>
      <c r="G21" s="87">
        <v>6253053.9900000002</v>
      </c>
      <c r="H21" s="87"/>
      <c r="I21" s="87"/>
      <c r="J21" s="87"/>
      <c r="K21" s="87"/>
      <c r="L21" s="87"/>
      <c r="M21" s="87"/>
      <c r="N21" s="107">
        <f t="shared" si="0"/>
        <v>33060089.230000004</v>
      </c>
    </row>
    <row r="22" spans="1:14" ht="14.25">
      <c r="A22" s="106" t="s">
        <v>26</v>
      </c>
      <c r="B22" s="87">
        <v>114309.61</v>
      </c>
      <c r="C22" s="87">
        <v>203601.06</v>
      </c>
      <c r="D22" s="87">
        <v>126788.44</v>
      </c>
      <c r="E22" s="87">
        <v>176161.38</v>
      </c>
      <c r="F22" s="87">
        <v>126735.97</v>
      </c>
      <c r="G22" s="87">
        <v>149956.66</v>
      </c>
      <c r="H22" s="87"/>
      <c r="I22" s="87"/>
      <c r="J22" s="87"/>
      <c r="K22" s="87"/>
      <c r="L22" s="87"/>
      <c r="M22" s="87"/>
      <c r="N22" s="107">
        <f t="shared" si="0"/>
        <v>897553.12</v>
      </c>
    </row>
    <row r="23" spans="1:14" ht="14.25">
      <c r="A23" s="106"/>
      <c r="B23" s="109"/>
      <c r="C23" s="87"/>
      <c r="D23" s="106"/>
      <c r="E23" s="106"/>
      <c r="F23" s="106"/>
      <c r="G23" s="106"/>
      <c r="H23" s="106"/>
      <c r="I23" s="106"/>
      <c r="J23" s="106"/>
      <c r="K23" s="106"/>
      <c r="L23" s="106"/>
      <c r="M23" s="106"/>
      <c r="N23" s="106"/>
    </row>
    <row r="24" spans="1:14" ht="14.25">
      <c r="A24" s="106" t="s">
        <v>9</v>
      </c>
      <c r="B24" s="110">
        <f t="shared" ref="B24:M24" si="1">SUM(B6:B23)</f>
        <v>33629390.589999996</v>
      </c>
      <c r="C24" s="110">
        <f t="shared" si="1"/>
        <v>39407820.740000002</v>
      </c>
      <c r="D24" s="110">
        <f t="shared" si="1"/>
        <v>35391467.589999996</v>
      </c>
      <c r="E24" s="110">
        <f t="shared" si="1"/>
        <v>37414312.529999994</v>
      </c>
      <c r="F24" s="110">
        <f t="shared" si="1"/>
        <v>35761948.609999999</v>
      </c>
      <c r="G24" s="110">
        <f>SUM(G6:G23)</f>
        <v>43890939.989999995</v>
      </c>
      <c r="H24" s="110">
        <f>SUM(H6:H23)</f>
        <v>0</v>
      </c>
      <c r="I24" s="110">
        <f t="shared" si="1"/>
        <v>0</v>
      </c>
      <c r="J24" s="110">
        <f t="shared" si="1"/>
        <v>0</v>
      </c>
      <c r="K24" s="110">
        <f t="shared" si="1"/>
        <v>0</v>
      </c>
      <c r="L24" s="110">
        <f t="shared" si="1"/>
        <v>0</v>
      </c>
      <c r="M24" s="110">
        <f t="shared" si="1"/>
        <v>0</v>
      </c>
      <c r="N24" s="110">
        <f>SUM(N6:N22)</f>
        <v>225495880.05000007</v>
      </c>
    </row>
    <row r="25" spans="1:14" ht="14.25">
      <c r="A25" s="106"/>
      <c r="B25" s="106"/>
      <c r="C25" s="106"/>
      <c r="D25" s="106"/>
      <c r="E25" s="106"/>
      <c r="F25" s="106"/>
      <c r="G25" s="106"/>
      <c r="H25" s="106"/>
      <c r="I25" s="106"/>
      <c r="J25" s="106"/>
      <c r="K25" s="106"/>
      <c r="L25" s="106"/>
      <c r="M25" s="106"/>
      <c r="N25" s="106"/>
    </row>
    <row r="26" spans="1:14" ht="14.25">
      <c r="A26" s="106" t="s">
        <v>40</v>
      </c>
      <c r="B26" s="87">
        <v>602034.43000000005</v>
      </c>
      <c r="C26" s="87">
        <v>709748.01</v>
      </c>
      <c r="D26" s="87">
        <v>632884.02</v>
      </c>
      <c r="E26" s="87">
        <v>670522.03</v>
      </c>
      <c r="F26" s="107">
        <v>640158.84</v>
      </c>
      <c r="G26" s="87">
        <v>786469.13</v>
      </c>
      <c r="H26" s="87"/>
      <c r="I26" s="87"/>
      <c r="J26" s="87"/>
      <c r="K26" s="87"/>
      <c r="L26" s="87"/>
      <c r="M26" s="87"/>
      <c r="N26" s="87">
        <f>SUM(B26:M26)</f>
        <v>4041816.46</v>
      </c>
    </row>
    <row r="27" spans="1:14" ht="14.25">
      <c r="A27" s="106" t="s">
        <v>41</v>
      </c>
      <c r="B27" s="87">
        <v>169787.67</v>
      </c>
      <c r="C27" s="87">
        <v>440778.57</v>
      </c>
      <c r="D27" s="87">
        <v>154423.99</v>
      </c>
      <c r="E27" s="87">
        <v>167432.37</v>
      </c>
      <c r="F27" s="87">
        <v>179843.33</v>
      </c>
      <c r="G27" s="87">
        <v>231950.38</v>
      </c>
      <c r="H27" s="87"/>
      <c r="I27" s="87"/>
      <c r="J27" s="87"/>
      <c r="K27" s="87"/>
      <c r="L27" s="87"/>
      <c r="M27" s="87"/>
      <c r="N27" s="87">
        <f>SUM(B27:M27)</f>
        <v>1344216.31</v>
      </c>
    </row>
    <row r="28" spans="1:14" ht="14.25">
      <c r="A28" s="106" t="s">
        <v>280</v>
      </c>
      <c r="B28" s="87">
        <v>2251.67</v>
      </c>
      <c r="C28" s="87">
        <v>3122.1</v>
      </c>
      <c r="D28" s="87">
        <v>20031.63</v>
      </c>
      <c r="E28" s="87">
        <v>37343.15</v>
      </c>
      <c r="F28" s="87">
        <v>15239.33</v>
      </c>
      <c r="G28" s="90">
        <v>37306.85</v>
      </c>
      <c r="H28" s="90"/>
      <c r="I28" s="90"/>
      <c r="J28" s="90"/>
      <c r="K28" s="90"/>
      <c r="L28" s="90"/>
      <c r="M28" s="106"/>
      <c r="N28" s="93">
        <f>SUM(B28:M28)</f>
        <v>115294.73000000001</v>
      </c>
    </row>
    <row r="29" spans="1:14" ht="14.25">
      <c r="C29" s="111"/>
      <c r="M29" s="106" t="s">
        <v>42</v>
      </c>
      <c r="N29" s="112">
        <f>SUM(N24:N28)</f>
        <v>230997207.55000007</v>
      </c>
    </row>
  </sheetData>
  <printOptions horizontalCentered="1"/>
  <pageMargins left="0" right="0" top="0.5" bottom="0.5" header="0.5" footer="0.5"/>
  <pageSetup paperSize="5"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1"/>
  <sheetViews>
    <sheetView zoomScaleNormal="100" workbookViewId="0"/>
  </sheetViews>
  <sheetFormatPr defaultRowHeight="12.75"/>
  <cols>
    <col min="1" max="1" width="20.42578125" style="103" customWidth="1"/>
    <col min="2" max="2" width="27.5703125" style="103" bestFit="1" customWidth="1"/>
    <col min="3" max="5" width="22.28515625" style="103" bestFit="1" customWidth="1"/>
    <col min="6" max="6" width="20.85546875" style="103" bestFit="1" customWidth="1"/>
    <col min="7" max="10" width="22.28515625" style="103" bestFit="1" customWidth="1"/>
    <col min="11" max="11" width="22.140625" style="103" customWidth="1"/>
    <col min="12" max="12" width="22.28515625" style="103" bestFit="1" customWidth="1"/>
    <col min="13" max="13" width="26.28515625" style="103" bestFit="1" customWidth="1"/>
    <col min="14" max="14" width="28.85546875" style="103" bestFit="1" customWidth="1"/>
    <col min="15" max="256" width="9.140625" style="103"/>
    <col min="257" max="257" width="13" style="103" customWidth="1"/>
    <col min="258" max="258" width="14" style="103" bestFit="1" customWidth="1"/>
    <col min="259" max="264" width="13.85546875" style="103" bestFit="1" customWidth="1"/>
    <col min="265" max="266" width="14" style="103" bestFit="1" customWidth="1"/>
    <col min="267" max="269" width="13.85546875" style="103" bestFit="1" customWidth="1"/>
    <col min="270" max="270" width="16" style="103" bestFit="1" customWidth="1"/>
    <col min="271" max="512" width="9.140625" style="103"/>
    <col min="513" max="513" width="13" style="103" customWidth="1"/>
    <col min="514" max="514" width="14" style="103" bestFit="1" customWidth="1"/>
    <col min="515" max="520" width="13.85546875" style="103" bestFit="1" customWidth="1"/>
    <col min="521" max="522" width="14" style="103" bestFit="1" customWidth="1"/>
    <col min="523" max="525" width="13.85546875" style="103" bestFit="1" customWidth="1"/>
    <col min="526" max="526" width="16" style="103" bestFit="1" customWidth="1"/>
    <col min="527" max="768" width="9.140625" style="103"/>
    <col min="769" max="769" width="13" style="103" customWidth="1"/>
    <col min="770" max="770" width="14" style="103" bestFit="1" customWidth="1"/>
    <col min="771" max="776" width="13.85546875" style="103" bestFit="1" customWidth="1"/>
    <col min="777" max="778" width="14" style="103" bestFit="1" customWidth="1"/>
    <col min="779" max="781" width="13.85546875" style="103" bestFit="1" customWidth="1"/>
    <col min="782" max="782" width="16" style="103" bestFit="1" customWidth="1"/>
    <col min="783" max="1024" width="9.140625" style="103"/>
    <col min="1025" max="1025" width="13" style="103" customWidth="1"/>
    <col min="1026" max="1026" width="14" style="103" bestFit="1" customWidth="1"/>
    <col min="1027" max="1032" width="13.85546875" style="103" bestFit="1" customWidth="1"/>
    <col min="1033" max="1034" width="14" style="103" bestFit="1" customWidth="1"/>
    <col min="1035" max="1037" width="13.85546875" style="103" bestFit="1" customWidth="1"/>
    <col min="1038" max="1038" width="16" style="103" bestFit="1" customWidth="1"/>
    <col min="1039" max="1280" width="9.140625" style="103"/>
    <col min="1281" max="1281" width="13" style="103" customWidth="1"/>
    <col min="1282" max="1282" width="14" style="103" bestFit="1" customWidth="1"/>
    <col min="1283" max="1288" width="13.85546875" style="103" bestFit="1" customWidth="1"/>
    <col min="1289" max="1290" width="14" style="103" bestFit="1" customWidth="1"/>
    <col min="1291" max="1293" width="13.85546875" style="103" bestFit="1" customWidth="1"/>
    <col min="1294" max="1294" width="16" style="103" bestFit="1" customWidth="1"/>
    <col min="1295" max="1536" width="9.140625" style="103"/>
    <col min="1537" max="1537" width="13" style="103" customWidth="1"/>
    <col min="1538" max="1538" width="14" style="103" bestFit="1" customWidth="1"/>
    <col min="1539" max="1544" width="13.85546875" style="103" bestFit="1" customWidth="1"/>
    <col min="1545" max="1546" width="14" style="103" bestFit="1" customWidth="1"/>
    <col min="1547" max="1549" width="13.85546875" style="103" bestFit="1" customWidth="1"/>
    <col min="1550" max="1550" width="16" style="103" bestFit="1" customWidth="1"/>
    <col min="1551" max="1792" width="9.140625" style="103"/>
    <col min="1793" max="1793" width="13" style="103" customWidth="1"/>
    <col min="1794" max="1794" width="14" style="103" bestFit="1" customWidth="1"/>
    <col min="1795" max="1800" width="13.85546875" style="103" bestFit="1" customWidth="1"/>
    <col min="1801" max="1802" width="14" style="103" bestFit="1" customWidth="1"/>
    <col min="1803" max="1805" width="13.85546875" style="103" bestFit="1" customWidth="1"/>
    <col min="1806" max="1806" width="16" style="103" bestFit="1" customWidth="1"/>
    <col min="1807" max="2048" width="9.140625" style="103"/>
    <col min="2049" max="2049" width="13" style="103" customWidth="1"/>
    <col min="2050" max="2050" width="14" style="103" bestFit="1" customWidth="1"/>
    <col min="2051" max="2056" width="13.85546875" style="103" bestFit="1" customWidth="1"/>
    <col min="2057" max="2058" width="14" style="103" bestFit="1" customWidth="1"/>
    <col min="2059" max="2061" width="13.85546875" style="103" bestFit="1" customWidth="1"/>
    <col min="2062" max="2062" width="16" style="103" bestFit="1" customWidth="1"/>
    <col min="2063" max="2304" width="9.140625" style="103"/>
    <col min="2305" max="2305" width="13" style="103" customWidth="1"/>
    <col min="2306" max="2306" width="14" style="103" bestFit="1" customWidth="1"/>
    <col min="2307" max="2312" width="13.85546875" style="103" bestFit="1" customWidth="1"/>
    <col min="2313" max="2314" width="14" style="103" bestFit="1" customWidth="1"/>
    <col min="2315" max="2317" width="13.85546875" style="103" bestFit="1" customWidth="1"/>
    <col min="2318" max="2318" width="16" style="103" bestFit="1" customWidth="1"/>
    <col min="2319" max="2560" width="9.140625" style="103"/>
    <col min="2561" max="2561" width="13" style="103" customWidth="1"/>
    <col min="2562" max="2562" width="14" style="103" bestFit="1" customWidth="1"/>
    <col min="2563" max="2568" width="13.85546875" style="103" bestFit="1" customWidth="1"/>
    <col min="2569" max="2570" width="14" style="103" bestFit="1" customWidth="1"/>
    <col min="2571" max="2573" width="13.85546875" style="103" bestFit="1" customWidth="1"/>
    <col min="2574" max="2574" width="16" style="103" bestFit="1" customWidth="1"/>
    <col min="2575" max="2816" width="9.140625" style="103"/>
    <col min="2817" max="2817" width="13" style="103" customWidth="1"/>
    <col min="2818" max="2818" width="14" style="103" bestFit="1" customWidth="1"/>
    <col min="2819" max="2824" width="13.85546875" style="103" bestFit="1" customWidth="1"/>
    <col min="2825" max="2826" width="14" style="103" bestFit="1" customWidth="1"/>
    <col min="2827" max="2829" width="13.85546875" style="103" bestFit="1" customWidth="1"/>
    <col min="2830" max="2830" width="16" style="103" bestFit="1" customWidth="1"/>
    <col min="2831" max="3072" width="9.140625" style="103"/>
    <col min="3073" max="3073" width="13" style="103" customWidth="1"/>
    <col min="3074" max="3074" width="14" style="103" bestFit="1" customWidth="1"/>
    <col min="3075" max="3080" width="13.85546875" style="103" bestFit="1" customWidth="1"/>
    <col min="3081" max="3082" width="14" style="103" bestFit="1" customWidth="1"/>
    <col min="3083" max="3085" width="13.85546875" style="103" bestFit="1" customWidth="1"/>
    <col min="3086" max="3086" width="16" style="103" bestFit="1" customWidth="1"/>
    <col min="3087" max="3328" width="9.140625" style="103"/>
    <col min="3329" max="3329" width="13" style="103" customWidth="1"/>
    <col min="3330" max="3330" width="14" style="103" bestFit="1" customWidth="1"/>
    <col min="3331" max="3336" width="13.85546875" style="103" bestFit="1" customWidth="1"/>
    <col min="3337" max="3338" width="14" style="103" bestFit="1" customWidth="1"/>
    <col min="3339" max="3341" width="13.85546875" style="103" bestFit="1" customWidth="1"/>
    <col min="3342" max="3342" width="16" style="103" bestFit="1" customWidth="1"/>
    <col min="3343" max="3584" width="9.140625" style="103"/>
    <col min="3585" max="3585" width="13" style="103" customWidth="1"/>
    <col min="3586" max="3586" width="14" style="103" bestFit="1" customWidth="1"/>
    <col min="3587" max="3592" width="13.85546875" style="103" bestFit="1" customWidth="1"/>
    <col min="3593" max="3594" width="14" style="103" bestFit="1" customWidth="1"/>
    <col min="3595" max="3597" width="13.85546875" style="103" bestFit="1" customWidth="1"/>
    <col min="3598" max="3598" width="16" style="103" bestFit="1" customWidth="1"/>
    <col min="3599" max="3840" width="9.140625" style="103"/>
    <col min="3841" max="3841" width="13" style="103" customWidth="1"/>
    <col min="3842" max="3842" width="14" style="103" bestFit="1" customWidth="1"/>
    <col min="3843" max="3848" width="13.85546875" style="103" bestFit="1" customWidth="1"/>
    <col min="3849" max="3850" width="14" style="103" bestFit="1" customWidth="1"/>
    <col min="3851" max="3853" width="13.85546875" style="103" bestFit="1" customWidth="1"/>
    <col min="3854" max="3854" width="16" style="103" bestFit="1" customWidth="1"/>
    <col min="3855" max="4096" width="9.140625" style="103"/>
    <col min="4097" max="4097" width="13" style="103" customWidth="1"/>
    <col min="4098" max="4098" width="14" style="103" bestFit="1" customWidth="1"/>
    <col min="4099" max="4104" width="13.85546875" style="103" bestFit="1" customWidth="1"/>
    <col min="4105" max="4106" width="14" style="103" bestFit="1" customWidth="1"/>
    <col min="4107" max="4109" width="13.85546875" style="103" bestFit="1" customWidth="1"/>
    <col min="4110" max="4110" width="16" style="103" bestFit="1" customWidth="1"/>
    <col min="4111" max="4352" width="9.140625" style="103"/>
    <col min="4353" max="4353" width="13" style="103" customWidth="1"/>
    <col min="4354" max="4354" width="14" style="103" bestFit="1" customWidth="1"/>
    <col min="4355" max="4360" width="13.85546875" style="103" bestFit="1" customWidth="1"/>
    <col min="4361" max="4362" width="14" style="103" bestFit="1" customWidth="1"/>
    <col min="4363" max="4365" width="13.85546875" style="103" bestFit="1" customWidth="1"/>
    <col min="4366" max="4366" width="16" style="103" bestFit="1" customWidth="1"/>
    <col min="4367" max="4608" width="9.140625" style="103"/>
    <col min="4609" max="4609" width="13" style="103" customWidth="1"/>
    <col min="4610" max="4610" width="14" style="103" bestFit="1" customWidth="1"/>
    <col min="4611" max="4616" width="13.85546875" style="103" bestFit="1" customWidth="1"/>
    <col min="4617" max="4618" width="14" style="103" bestFit="1" customWidth="1"/>
    <col min="4619" max="4621" width="13.85546875" style="103" bestFit="1" customWidth="1"/>
    <col min="4622" max="4622" width="16" style="103" bestFit="1" customWidth="1"/>
    <col min="4623" max="4864" width="9.140625" style="103"/>
    <col min="4865" max="4865" width="13" style="103" customWidth="1"/>
    <col min="4866" max="4866" width="14" style="103" bestFit="1" customWidth="1"/>
    <col min="4867" max="4872" width="13.85546875" style="103" bestFit="1" customWidth="1"/>
    <col min="4873" max="4874" width="14" style="103" bestFit="1" customWidth="1"/>
    <col min="4875" max="4877" width="13.85546875" style="103" bestFit="1" customWidth="1"/>
    <col min="4878" max="4878" width="16" style="103" bestFit="1" customWidth="1"/>
    <col min="4879" max="5120" width="9.140625" style="103"/>
    <col min="5121" max="5121" width="13" style="103" customWidth="1"/>
    <col min="5122" max="5122" width="14" style="103" bestFit="1" customWidth="1"/>
    <col min="5123" max="5128" width="13.85546875" style="103" bestFit="1" customWidth="1"/>
    <col min="5129" max="5130" width="14" style="103" bestFit="1" customWidth="1"/>
    <col min="5131" max="5133" width="13.85546875" style="103" bestFit="1" customWidth="1"/>
    <col min="5134" max="5134" width="16" style="103" bestFit="1" customWidth="1"/>
    <col min="5135" max="5376" width="9.140625" style="103"/>
    <col min="5377" max="5377" width="13" style="103" customWidth="1"/>
    <col min="5378" max="5378" width="14" style="103" bestFit="1" customWidth="1"/>
    <col min="5379" max="5384" width="13.85546875" style="103" bestFit="1" customWidth="1"/>
    <col min="5385" max="5386" width="14" style="103" bestFit="1" customWidth="1"/>
    <col min="5387" max="5389" width="13.85546875" style="103" bestFit="1" customWidth="1"/>
    <col min="5390" max="5390" width="16" style="103" bestFit="1" customWidth="1"/>
    <col min="5391" max="5632" width="9.140625" style="103"/>
    <col min="5633" max="5633" width="13" style="103" customWidth="1"/>
    <col min="5634" max="5634" width="14" style="103" bestFit="1" customWidth="1"/>
    <col min="5635" max="5640" width="13.85546875" style="103" bestFit="1" customWidth="1"/>
    <col min="5641" max="5642" width="14" style="103" bestFit="1" customWidth="1"/>
    <col min="5643" max="5645" width="13.85546875" style="103" bestFit="1" customWidth="1"/>
    <col min="5646" max="5646" width="16" style="103" bestFit="1" customWidth="1"/>
    <col min="5647" max="5888" width="9.140625" style="103"/>
    <col min="5889" max="5889" width="13" style="103" customWidth="1"/>
    <col min="5890" max="5890" width="14" style="103" bestFit="1" customWidth="1"/>
    <col min="5891" max="5896" width="13.85546875" style="103" bestFit="1" customWidth="1"/>
    <col min="5897" max="5898" width="14" style="103" bestFit="1" customWidth="1"/>
    <col min="5899" max="5901" width="13.85546875" style="103" bestFit="1" customWidth="1"/>
    <col min="5902" max="5902" width="16" style="103" bestFit="1" customWidth="1"/>
    <col min="5903" max="6144" width="9.140625" style="103"/>
    <col min="6145" max="6145" width="13" style="103" customWidth="1"/>
    <col min="6146" max="6146" width="14" style="103" bestFit="1" customWidth="1"/>
    <col min="6147" max="6152" width="13.85546875" style="103" bestFit="1" customWidth="1"/>
    <col min="6153" max="6154" width="14" style="103" bestFit="1" customWidth="1"/>
    <col min="6155" max="6157" width="13.85546875" style="103" bestFit="1" customWidth="1"/>
    <col min="6158" max="6158" width="16" style="103" bestFit="1" customWidth="1"/>
    <col min="6159" max="6400" width="9.140625" style="103"/>
    <col min="6401" max="6401" width="13" style="103" customWidth="1"/>
    <col min="6402" max="6402" width="14" style="103" bestFit="1" customWidth="1"/>
    <col min="6403" max="6408" width="13.85546875" style="103" bestFit="1" customWidth="1"/>
    <col min="6409" max="6410" width="14" style="103" bestFit="1" customWidth="1"/>
    <col min="6411" max="6413" width="13.85546875" style="103" bestFit="1" customWidth="1"/>
    <col min="6414" max="6414" width="16" style="103" bestFit="1" customWidth="1"/>
    <col min="6415" max="6656" width="9.140625" style="103"/>
    <col min="6657" max="6657" width="13" style="103" customWidth="1"/>
    <col min="6658" max="6658" width="14" style="103" bestFit="1" customWidth="1"/>
    <col min="6659" max="6664" width="13.85546875" style="103" bestFit="1" customWidth="1"/>
    <col min="6665" max="6666" width="14" style="103" bestFit="1" customWidth="1"/>
    <col min="6667" max="6669" width="13.85546875" style="103" bestFit="1" customWidth="1"/>
    <col min="6670" max="6670" width="16" style="103" bestFit="1" customWidth="1"/>
    <col min="6671" max="6912" width="9.140625" style="103"/>
    <col min="6913" max="6913" width="13" style="103" customWidth="1"/>
    <col min="6914" max="6914" width="14" style="103" bestFit="1" customWidth="1"/>
    <col min="6915" max="6920" width="13.85546875" style="103" bestFit="1" customWidth="1"/>
    <col min="6921" max="6922" width="14" style="103" bestFit="1" customWidth="1"/>
    <col min="6923" max="6925" width="13.85546875" style="103" bestFit="1" customWidth="1"/>
    <col min="6926" max="6926" width="16" style="103" bestFit="1" customWidth="1"/>
    <col min="6927" max="7168" width="9.140625" style="103"/>
    <col min="7169" max="7169" width="13" style="103" customWidth="1"/>
    <col min="7170" max="7170" width="14" style="103" bestFit="1" customWidth="1"/>
    <col min="7171" max="7176" width="13.85546875" style="103" bestFit="1" customWidth="1"/>
    <col min="7177" max="7178" width="14" style="103" bestFit="1" customWidth="1"/>
    <col min="7179" max="7181" width="13.85546875" style="103" bestFit="1" customWidth="1"/>
    <col min="7182" max="7182" width="16" style="103" bestFit="1" customWidth="1"/>
    <col min="7183" max="7424" width="9.140625" style="103"/>
    <col min="7425" max="7425" width="13" style="103" customWidth="1"/>
    <col min="7426" max="7426" width="14" style="103" bestFit="1" customWidth="1"/>
    <col min="7427" max="7432" width="13.85546875" style="103" bestFit="1" customWidth="1"/>
    <col min="7433" max="7434" width="14" style="103" bestFit="1" customWidth="1"/>
    <col min="7435" max="7437" width="13.85546875" style="103" bestFit="1" customWidth="1"/>
    <col min="7438" max="7438" width="16" style="103" bestFit="1" customWidth="1"/>
    <col min="7439" max="7680" width="9.140625" style="103"/>
    <col min="7681" max="7681" width="13" style="103" customWidth="1"/>
    <col min="7682" max="7682" width="14" style="103" bestFit="1" customWidth="1"/>
    <col min="7683" max="7688" width="13.85546875" style="103" bestFit="1" customWidth="1"/>
    <col min="7689" max="7690" width="14" style="103" bestFit="1" customWidth="1"/>
    <col min="7691" max="7693" width="13.85546875" style="103" bestFit="1" customWidth="1"/>
    <col min="7694" max="7694" width="16" style="103" bestFit="1" customWidth="1"/>
    <col min="7695" max="7936" width="9.140625" style="103"/>
    <col min="7937" max="7937" width="13" style="103" customWidth="1"/>
    <col min="7938" max="7938" width="14" style="103" bestFit="1" customWidth="1"/>
    <col min="7939" max="7944" width="13.85546875" style="103" bestFit="1" customWidth="1"/>
    <col min="7945" max="7946" width="14" style="103" bestFit="1" customWidth="1"/>
    <col min="7947" max="7949" width="13.85546875" style="103" bestFit="1" customWidth="1"/>
    <col min="7950" max="7950" width="16" style="103" bestFit="1" customWidth="1"/>
    <col min="7951" max="8192" width="9.140625" style="103"/>
    <col min="8193" max="8193" width="13" style="103" customWidth="1"/>
    <col min="8194" max="8194" width="14" style="103" bestFit="1" customWidth="1"/>
    <col min="8195" max="8200" width="13.85546875" style="103" bestFit="1" customWidth="1"/>
    <col min="8201" max="8202" width="14" style="103" bestFit="1" customWidth="1"/>
    <col min="8203" max="8205" width="13.85546875" style="103" bestFit="1" customWidth="1"/>
    <col min="8206" max="8206" width="16" style="103" bestFit="1" customWidth="1"/>
    <col min="8207" max="8448" width="9.140625" style="103"/>
    <col min="8449" max="8449" width="13" style="103" customWidth="1"/>
    <col min="8450" max="8450" width="14" style="103" bestFit="1" customWidth="1"/>
    <col min="8451" max="8456" width="13.85546875" style="103" bestFit="1" customWidth="1"/>
    <col min="8457" max="8458" width="14" style="103" bestFit="1" customWidth="1"/>
    <col min="8459" max="8461" width="13.85546875" style="103" bestFit="1" customWidth="1"/>
    <col min="8462" max="8462" width="16" style="103" bestFit="1" customWidth="1"/>
    <col min="8463" max="8704" width="9.140625" style="103"/>
    <col min="8705" max="8705" width="13" style="103" customWidth="1"/>
    <col min="8706" max="8706" width="14" style="103" bestFit="1" customWidth="1"/>
    <col min="8707" max="8712" width="13.85546875" style="103" bestFit="1" customWidth="1"/>
    <col min="8713" max="8714" width="14" style="103" bestFit="1" customWidth="1"/>
    <col min="8715" max="8717" width="13.85546875" style="103" bestFit="1" customWidth="1"/>
    <col min="8718" max="8718" width="16" style="103" bestFit="1" customWidth="1"/>
    <col min="8719" max="8960" width="9.140625" style="103"/>
    <col min="8961" max="8961" width="13" style="103" customWidth="1"/>
    <col min="8962" max="8962" width="14" style="103" bestFit="1" customWidth="1"/>
    <col min="8963" max="8968" width="13.85546875" style="103" bestFit="1" customWidth="1"/>
    <col min="8969" max="8970" width="14" style="103" bestFit="1" customWidth="1"/>
    <col min="8971" max="8973" width="13.85546875" style="103" bestFit="1" customWidth="1"/>
    <col min="8974" max="8974" width="16" style="103" bestFit="1" customWidth="1"/>
    <col min="8975" max="9216" width="9.140625" style="103"/>
    <col min="9217" max="9217" width="13" style="103" customWidth="1"/>
    <col min="9218" max="9218" width="14" style="103" bestFit="1" customWidth="1"/>
    <col min="9219" max="9224" width="13.85546875" style="103" bestFit="1" customWidth="1"/>
    <col min="9225" max="9226" width="14" style="103" bestFit="1" customWidth="1"/>
    <col min="9227" max="9229" width="13.85546875" style="103" bestFit="1" customWidth="1"/>
    <col min="9230" max="9230" width="16" style="103" bestFit="1" customWidth="1"/>
    <col min="9231" max="9472" width="9.140625" style="103"/>
    <col min="9473" max="9473" width="13" style="103" customWidth="1"/>
    <col min="9474" max="9474" width="14" style="103" bestFit="1" customWidth="1"/>
    <col min="9475" max="9480" width="13.85546875" style="103" bestFit="1" customWidth="1"/>
    <col min="9481" max="9482" width="14" style="103" bestFit="1" customWidth="1"/>
    <col min="9483" max="9485" width="13.85546875" style="103" bestFit="1" customWidth="1"/>
    <col min="9486" max="9486" width="16" style="103" bestFit="1" customWidth="1"/>
    <col min="9487" max="9728" width="9.140625" style="103"/>
    <col min="9729" max="9729" width="13" style="103" customWidth="1"/>
    <col min="9730" max="9730" width="14" style="103" bestFit="1" customWidth="1"/>
    <col min="9731" max="9736" width="13.85546875" style="103" bestFit="1" customWidth="1"/>
    <col min="9737" max="9738" width="14" style="103" bestFit="1" customWidth="1"/>
    <col min="9739" max="9741" width="13.85546875" style="103" bestFit="1" customWidth="1"/>
    <col min="9742" max="9742" width="16" style="103" bestFit="1" customWidth="1"/>
    <col min="9743" max="9984" width="9.140625" style="103"/>
    <col min="9985" max="9985" width="13" style="103" customWidth="1"/>
    <col min="9986" max="9986" width="14" style="103" bestFit="1" customWidth="1"/>
    <col min="9987" max="9992" width="13.85546875" style="103" bestFit="1" customWidth="1"/>
    <col min="9993" max="9994" width="14" style="103" bestFit="1" customWidth="1"/>
    <col min="9995" max="9997" width="13.85546875" style="103" bestFit="1" customWidth="1"/>
    <col min="9998" max="9998" width="16" style="103" bestFit="1" customWidth="1"/>
    <col min="9999" max="10240" width="9.140625" style="103"/>
    <col min="10241" max="10241" width="13" style="103" customWidth="1"/>
    <col min="10242" max="10242" width="14" style="103" bestFit="1" customWidth="1"/>
    <col min="10243" max="10248" width="13.85546875" style="103" bestFit="1" customWidth="1"/>
    <col min="10249" max="10250" width="14" style="103" bestFit="1" customWidth="1"/>
    <col min="10251" max="10253" width="13.85546875" style="103" bestFit="1" customWidth="1"/>
    <col min="10254" max="10254" width="16" style="103" bestFit="1" customWidth="1"/>
    <col min="10255" max="10496" width="9.140625" style="103"/>
    <col min="10497" max="10497" width="13" style="103" customWidth="1"/>
    <col min="10498" max="10498" width="14" style="103" bestFit="1" customWidth="1"/>
    <col min="10499" max="10504" width="13.85546875" style="103" bestFit="1" customWidth="1"/>
    <col min="10505" max="10506" width="14" style="103" bestFit="1" customWidth="1"/>
    <col min="10507" max="10509" width="13.85546875" style="103" bestFit="1" customWidth="1"/>
    <col min="10510" max="10510" width="16" style="103" bestFit="1" customWidth="1"/>
    <col min="10511" max="10752" width="9.140625" style="103"/>
    <col min="10753" max="10753" width="13" style="103" customWidth="1"/>
    <col min="10754" max="10754" width="14" style="103" bestFit="1" customWidth="1"/>
    <col min="10755" max="10760" width="13.85546875" style="103" bestFit="1" customWidth="1"/>
    <col min="10761" max="10762" width="14" style="103" bestFit="1" customWidth="1"/>
    <col min="10763" max="10765" width="13.85546875" style="103" bestFit="1" customWidth="1"/>
    <col min="10766" max="10766" width="16" style="103" bestFit="1" customWidth="1"/>
    <col min="10767" max="11008" width="9.140625" style="103"/>
    <col min="11009" max="11009" width="13" style="103" customWidth="1"/>
    <col min="11010" max="11010" width="14" style="103" bestFit="1" customWidth="1"/>
    <col min="11011" max="11016" width="13.85546875" style="103" bestFit="1" customWidth="1"/>
    <col min="11017" max="11018" width="14" style="103" bestFit="1" customWidth="1"/>
    <col min="11019" max="11021" width="13.85546875" style="103" bestFit="1" customWidth="1"/>
    <col min="11022" max="11022" width="16" style="103" bestFit="1" customWidth="1"/>
    <col min="11023" max="11264" width="9.140625" style="103"/>
    <col min="11265" max="11265" width="13" style="103" customWidth="1"/>
    <col min="11266" max="11266" width="14" style="103" bestFit="1" customWidth="1"/>
    <col min="11267" max="11272" width="13.85546875" style="103" bestFit="1" customWidth="1"/>
    <col min="11273" max="11274" width="14" style="103" bestFit="1" customWidth="1"/>
    <col min="11275" max="11277" width="13.85546875" style="103" bestFit="1" customWidth="1"/>
    <col min="11278" max="11278" width="16" style="103" bestFit="1" customWidth="1"/>
    <col min="11279" max="11520" width="9.140625" style="103"/>
    <col min="11521" max="11521" width="13" style="103" customWidth="1"/>
    <col min="11522" max="11522" width="14" style="103" bestFit="1" customWidth="1"/>
    <col min="11523" max="11528" width="13.85546875" style="103" bestFit="1" customWidth="1"/>
    <col min="11529" max="11530" width="14" style="103" bestFit="1" customWidth="1"/>
    <col min="11531" max="11533" width="13.85546875" style="103" bestFit="1" customWidth="1"/>
    <col min="11534" max="11534" width="16" style="103" bestFit="1" customWidth="1"/>
    <col min="11535" max="11776" width="9.140625" style="103"/>
    <col min="11777" max="11777" width="13" style="103" customWidth="1"/>
    <col min="11778" max="11778" width="14" style="103" bestFit="1" customWidth="1"/>
    <col min="11779" max="11784" width="13.85546875" style="103" bestFit="1" customWidth="1"/>
    <col min="11785" max="11786" width="14" style="103" bestFit="1" customWidth="1"/>
    <col min="11787" max="11789" width="13.85546875" style="103" bestFit="1" customWidth="1"/>
    <col min="11790" max="11790" width="16" style="103" bestFit="1" customWidth="1"/>
    <col min="11791" max="12032" width="9.140625" style="103"/>
    <col min="12033" max="12033" width="13" style="103" customWidth="1"/>
    <col min="12034" max="12034" width="14" style="103" bestFit="1" customWidth="1"/>
    <col min="12035" max="12040" width="13.85546875" style="103" bestFit="1" customWidth="1"/>
    <col min="12041" max="12042" width="14" style="103" bestFit="1" customWidth="1"/>
    <col min="12043" max="12045" width="13.85546875" style="103" bestFit="1" customWidth="1"/>
    <col min="12046" max="12046" width="16" style="103" bestFit="1" customWidth="1"/>
    <col min="12047" max="12288" width="9.140625" style="103"/>
    <col min="12289" max="12289" width="13" style="103" customWidth="1"/>
    <col min="12290" max="12290" width="14" style="103" bestFit="1" customWidth="1"/>
    <col min="12291" max="12296" width="13.85546875" style="103" bestFit="1" customWidth="1"/>
    <col min="12297" max="12298" width="14" style="103" bestFit="1" customWidth="1"/>
    <col min="12299" max="12301" width="13.85546875" style="103" bestFit="1" customWidth="1"/>
    <col min="12302" max="12302" width="16" style="103" bestFit="1" customWidth="1"/>
    <col min="12303" max="12544" width="9.140625" style="103"/>
    <col min="12545" max="12545" width="13" style="103" customWidth="1"/>
    <col min="12546" max="12546" width="14" style="103" bestFit="1" customWidth="1"/>
    <col min="12547" max="12552" width="13.85546875" style="103" bestFit="1" customWidth="1"/>
    <col min="12553" max="12554" width="14" style="103" bestFit="1" customWidth="1"/>
    <col min="12555" max="12557" width="13.85546875" style="103" bestFit="1" customWidth="1"/>
    <col min="12558" max="12558" width="16" style="103" bestFit="1" customWidth="1"/>
    <col min="12559" max="12800" width="9.140625" style="103"/>
    <col min="12801" max="12801" width="13" style="103" customWidth="1"/>
    <col min="12802" max="12802" width="14" style="103" bestFit="1" customWidth="1"/>
    <col min="12803" max="12808" width="13.85546875" style="103" bestFit="1" customWidth="1"/>
    <col min="12809" max="12810" width="14" style="103" bestFit="1" customWidth="1"/>
    <col min="12811" max="12813" width="13.85546875" style="103" bestFit="1" customWidth="1"/>
    <col min="12814" max="12814" width="16" style="103" bestFit="1" customWidth="1"/>
    <col min="12815" max="13056" width="9.140625" style="103"/>
    <col min="13057" max="13057" width="13" style="103" customWidth="1"/>
    <col min="13058" max="13058" width="14" style="103" bestFit="1" customWidth="1"/>
    <col min="13059" max="13064" width="13.85546875" style="103" bestFit="1" customWidth="1"/>
    <col min="13065" max="13066" width="14" style="103" bestFit="1" customWidth="1"/>
    <col min="13067" max="13069" width="13.85546875" style="103" bestFit="1" customWidth="1"/>
    <col min="13070" max="13070" width="16" style="103" bestFit="1" customWidth="1"/>
    <col min="13071" max="13312" width="9.140625" style="103"/>
    <col min="13313" max="13313" width="13" style="103" customWidth="1"/>
    <col min="13314" max="13314" width="14" style="103" bestFit="1" customWidth="1"/>
    <col min="13315" max="13320" width="13.85546875" style="103" bestFit="1" customWidth="1"/>
    <col min="13321" max="13322" width="14" style="103" bestFit="1" customWidth="1"/>
    <col min="13323" max="13325" width="13.85546875" style="103" bestFit="1" customWidth="1"/>
    <col min="13326" max="13326" width="16" style="103" bestFit="1" customWidth="1"/>
    <col min="13327" max="13568" width="9.140625" style="103"/>
    <col min="13569" max="13569" width="13" style="103" customWidth="1"/>
    <col min="13570" max="13570" width="14" style="103" bestFit="1" customWidth="1"/>
    <col min="13571" max="13576" width="13.85546875" style="103" bestFit="1" customWidth="1"/>
    <col min="13577" max="13578" width="14" style="103" bestFit="1" customWidth="1"/>
    <col min="13579" max="13581" width="13.85546875" style="103" bestFit="1" customWidth="1"/>
    <col min="13582" max="13582" width="16" style="103" bestFit="1" customWidth="1"/>
    <col min="13583" max="13824" width="9.140625" style="103"/>
    <col min="13825" max="13825" width="13" style="103" customWidth="1"/>
    <col min="13826" max="13826" width="14" style="103" bestFit="1" customWidth="1"/>
    <col min="13827" max="13832" width="13.85546875" style="103" bestFit="1" customWidth="1"/>
    <col min="13833" max="13834" width="14" style="103" bestFit="1" customWidth="1"/>
    <col min="13835" max="13837" width="13.85546875" style="103" bestFit="1" customWidth="1"/>
    <col min="13838" max="13838" width="16" style="103" bestFit="1" customWidth="1"/>
    <col min="13839" max="14080" width="9.140625" style="103"/>
    <col min="14081" max="14081" width="13" style="103" customWidth="1"/>
    <col min="14082" max="14082" width="14" style="103" bestFit="1" customWidth="1"/>
    <col min="14083" max="14088" width="13.85546875" style="103" bestFit="1" customWidth="1"/>
    <col min="14089" max="14090" width="14" style="103" bestFit="1" customWidth="1"/>
    <col min="14091" max="14093" width="13.85546875" style="103" bestFit="1" customWidth="1"/>
    <col min="14094" max="14094" width="16" style="103" bestFit="1" customWidth="1"/>
    <col min="14095" max="14336" width="9.140625" style="103"/>
    <col min="14337" max="14337" width="13" style="103" customWidth="1"/>
    <col min="14338" max="14338" width="14" style="103" bestFit="1" customWidth="1"/>
    <col min="14339" max="14344" width="13.85546875" style="103" bestFit="1" customWidth="1"/>
    <col min="14345" max="14346" width="14" style="103" bestFit="1" customWidth="1"/>
    <col min="14347" max="14349" width="13.85546875" style="103" bestFit="1" customWidth="1"/>
    <col min="14350" max="14350" width="16" style="103" bestFit="1" customWidth="1"/>
    <col min="14351" max="14592" width="9.140625" style="103"/>
    <col min="14593" max="14593" width="13" style="103" customWidth="1"/>
    <col min="14594" max="14594" width="14" style="103" bestFit="1" customWidth="1"/>
    <col min="14595" max="14600" width="13.85546875" style="103" bestFit="1" customWidth="1"/>
    <col min="14601" max="14602" width="14" style="103" bestFit="1" customWidth="1"/>
    <col min="14603" max="14605" width="13.85546875" style="103" bestFit="1" customWidth="1"/>
    <col min="14606" max="14606" width="16" style="103" bestFit="1" customWidth="1"/>
    <col min="14607" max="14848" width="9.140625" style="103"/>
    <col min="14849" max="14849" width="13" style="103" customWidth="1"/>
    <col min="14850" max="14850" width="14" style="103" bestFit="1" customWidth="1"/>
    <col min="14851" max="14856" width="13.85546875" style="103" bestFit="1" customWidth="1"/>
    <col min="14857" max="14858" width="14" style="103" bestFit="1" customWidth="1"/>
    <col min="14859" max="14861" width="13.85546875" style="103" bestFit="1" customWidth="1"/>
    <col min="14862" max="14862" width="16" style="103" bestFit="1" customWidth="1"/>
    <col min="14863" max="15104" width="9.140625" style="103"/>
    <col min="15105" max="15105" width="13" style="103" customWidth="1"/>
    <col min="15106" max="15106" width="14" style="103" bestFit="1" customWidth="1"/>
    <col min="15107" max="15112" width="13.85546875" style="103" bestFit="1" customWidth="1"/>
    <col min="15113" max="15114" width="14" style="103" bestFit="1" customWidth="1"/>
    <col min="15115" max="15117" width="13.85546875" style="103" bestFit="1" customWidth="1"/>
    <col min="15118" max="15118" width="16" style="103" bestFit="1" customWidth="1"/>
    <col min="15119" max="15360" width="9.140625" style="103"/>
    <col min="15361" max="15361" width="13" style="103" customWidth="1"/>
    <col min="15362" max="15362" width="14" style="103" bestFit="1" customWidth="1"/>
    <col min="15363" max="15368" width="13.85546875" style="103" bestFit="1" customWidth="1"/>
    <col min="15369" max="15370" width="14" style="103" bestFit="1" customWidth="1"/>
    <col min="15371" max="15373" width="13.85546875" style="103" bestFit="1" customWidth="1"/>
    <col min="15374" max="15374" width="16" style="103" bestFit="1" customWidth="1"/>
    <col min="15375" max="15616" width="9.140625" style="103"/>
    <col min="15617" max="15617" width="13" style="103" customWidth="1"/>
    <col min="15618" max="15618" width="14" style="103" bestFit="1" customWidth="1"/>
    <col min="15619" max="15624" width="13.85546875" style="103" bestFit="1" customWidth="1"/>
    <col min="15625" max="15626" width="14" style="103" bestFit="1" customWidth="1"/>
    <col min="15627" max="15629" width="13.85546875" style="103" bestFit="1" customWidth="1"/>
    <col min="15630" max="15630" width="16" style="103" bestFit="1" customWidth="1"/>
    <col min="15631" max="15872" width="9.140625" style="103"/>
    <col min="15873" max="15873" width="13" style="103" customWidth="1"/>
    <col min="15874" max="15874" width="14" style="103" bestFit="1" customWidth="1"/>
    <col min="15875" max="15880" width="13.85546875" style="103" bestFit="1" customWidth="1"/>
    <col min="15881" max="15882" width="14" style="103" bestFit="1" customWidth="1"/>
    <col min="15883" max="15885" width="13.85546875" style="103" bestFit="1" customWidth="1"/>
    <col min="15886" max="15886" width="16" style="103" bestFit="1" customWidth="1"/>
    <col min="15887" max="16128" width="9.140625" style="103"/>
    <col min="16129" max="16129" width="13" style="103" customWidth="1"/>
    <col min="16130" max="16130" width="14" style="103" bestFit="1" customWidth="1"/>
    <col min="16131" max="16136" width="13.85546875" style="103" bestFit="1" customWidth="1"/>
    <col min="16137" max="16138" width="14" style="103" bestFit="1" customWidth="1"/>
    <col min="16139" max="16141" width="13.85546875" style="103" bestFit="1" customWidth="1"/>
    <col min="16142" max="16142" width="16" style="103" bestFit="1" customWidth="1"/>
    <col min="16143" max="16384" width="9.140625" style="103"/>
  </cols>
  <sheetData>
    <row r="2" spans="1:14" ht="18">
      <c r="A2" s="102" t="s">
        <v>258</v>
      </c>
    </row>
    <row r="4" spans="1:14" s="105" customFormat="1" ht="15">
      <c r="A4" s="104" t="s">
        <v>2</v>
      </c>
      <c r="B4" s="104" t="s">
        <v>27</v>
      </c>
      <c r="C4" s="104" t="s">
        <v>28</v>
      </c>
      <c r="D4" s="104" t="s">
        <v>29</v>
      </c>
      <c r="E4" s="104" t="s">
        <v>30</v>
      </c>
      <c r="F4" s="104" t="s">
        <v>31</v>
      </c>
      <c r="G4" s="104" t="s">
        <v>32</v>
      </c>
      <c r="H4" s="104" t="s">
        <v>33</v>
      </c>
      <c r="I4" s="104" t="s">
        <v>34</v>
      </c>
      <c r="J4" s="104" t="s">
        <v>35</v>
      </c>
      <c r="K4" s="104" t="s">
        <v>36</v>
      </c>
      <c r="L4" s="104" t="s">
        <v>37</v>
      </c>
      <c r="M4" s="104" t="s">
        <v>38</v>
      </c>
      <c r="N4" s="104" t="s">
        <v>39</v>
      </c>
    </row>
    <row r="5" spans="1:14" ht="14.25">
      <c r="A5" s="106"/>
      <c r="B5" s="107"/>
      <c r="C5" s="107"/>
      <c r="D5" s="107"/>
      <c r="E5" s="106"/>
      <c r="F5" s="106"/>
      <c r="G5" s="106"/>
      <c r="H5" s="106"/>
      <c r="I5" s="106"/>
      <c r="J5" s="106"/>
      <c r="K5" s="106"/>
      <c r="L5" s="106"/>
      <c r="M5" s="106"/>
      <c r="N5" s="106"/>
    </row>
    <row r="6" spans="1:14" ht="14.25">
      <c r="A6" s="106" t="s">
        <v>10</v>
      </c>
      <c r="B6" s="87">
        <v>2605401.77</v>
      </c>
      <c r="C6" s="87">
        <v>2886090.43</v>
      </c>
      <c r="D6" s="87">
        <v>2502430.1800000002</v>
      </c>
      <c r="E6" s="107">
        <v>2678748.7400000002</v>
      </c>
      <c r="F6" s="107">
        <v>2551376.33</v>
      </c>
      <c r="G6" s="107">
        <v>2866394.78</v>
      </c>
      <c r="H6" s="87"/>
      <c r="I6" s="107"/>
      <c r="J6" s="87"/>
      <c r="K6" s="87"/>
      <c r="L6" s="87"/>
      <c r="M6" s="87"/>
      <c r="N6" s="107">
        <f>SUM(B6:M6)</f>
        <v>16090442.23</v>
      </c>
    </row>
    <row r="7" spans="1:14" ht="14.25">
      <c r="A7" s="106" t="s">
        <v>11</v>
      </c>
      <c r="B7" s="87">
        <v>631911.68000000005</v>
      </c>
      <c r="C7" s="87">
        <v>779194.03</v>
      </c>
      <c r="D7" s="87">
        <v>615264.16999999993</v>
      </c>
      <c r="E7" s="107">
        <v>673441.1</v>
      </c>
      <c r="F7" s="107">
        <v>532936.67000000004</v>
      </c>
      <c r="G7" s="107">
        <v>812251.18</v>
      </c>
      <c r="H7" s="87"/>
      <c r="I7" s="107"/>
      <c r="J7" s="87"/>
      <c r="K7" s="87"/>
      <c r="L7" s="87"/>
      <c r="M7" s="87"/>
      <c r="N7" s="107">
        <f t="shared" ref="N7:N22" si="0">SUM(B7:M7)</f>
        <v>4044998.83</v>
      </c>
    </row>
    <row r="8" spans="1:14" ht="14.25">
      <c r="A8" s="106" t="s">
        <v>12</v>
      </c>
      <c r="B8" s="87">
        <v>85062526.840000004</v>
      </c>
      <c r="C8" s="87">
        <v>99155996.579999998</v>
      </c>
      <c r="D8" s="87">
        <v>90457283.030000016</v>
      </c>
      <c r="E8" s="107">
        <v>95873488.849999994</v>
      </c>
      <c r="F8" s="107">
        <v>93272401.569999993</v>
      </c>
      <c r="G8" s="107">
        <v>111445357.72</v>
      </c>
      <c r="H8" s="87"/>
      <c r="I8" s="107"/>
      <c r="J8" s="87"/>
      <c r="K8" s="87"/>
      <c r="L8" s="87"/>
      <c r="M8" s="87"/>
      <c r="N8" s="107">
        <f t="shared" si="0"/>
        <v>575267054.59000003</v>
      </c>
    </row>
    <row r="9" spans="1:14" ht="14.25">
      <c r="A9" s="106" t="s">
        <v>13</v>
      </c>
      <c r="B9" s="87">
        <v>1867238.54</v>
      </c>
      <c r="C9" s="87">
        <v>2051162.99</v>
      </c>
      <c r="D9" s="87">
        <v>1785184.26</v>
      </c>
      <c r="E9" s="107">
        <v>1775668.15</v>
      </c>
      <c r="F9" s="107">
        <v>1572073.67</v>
      </c>
      <c r="G9" s="107">
        <v>1982621.37</v>
      </c>
      <c r="H9" s="87"/>
      <c r="I9" s="107"/>
      <c r="J9" s="87"/>
      <c r="K9" s="87"/>
      <c r="L9" s="87"/>
      <c r="M9" s="87"/>
      <c r="N9" s="107">
        <f t="shared" si="0"/>
        <v>11033948.98</v>
      </c>
    </row>
    <row r="10" spans="1:14" ht="14.25">
      <c r="A10" s="106" t="s">
        <v>14</v>
      </c>
      <c r="B10" s="87">
        <v>2632609.19</v>
      </c>
      <c r="C10" s="87">
        <v>3107902.31</v>
      </c>
      <c r="D10" s="87">
        <v>2830061.8400000003</v>
      </c>
      <c r="E10" s="107">
        <v>3028920.54</v>
      </c>
      <c r="F10" s="107">
        <v>2501563.7599999998</v>
      </c>
      <c r="G10" s="107">
        <v>3152134.87</v>
      </c>
      <c r="H10" s="87"/>
      <c r="I10" s="107"/>
      <c r="J10" s="87"/>
      <c r="K10" s="87"/>
      <c r="L10" s="87"/>
      <c r="M10" s="87"/>
      <c r="N10" s="107">
        <f t="shared" si="0"/>
        <v>17253192.509999998</v>
      </c>
    </row>
    <row r="11" spans="1:14" ht="14.25">
      <c r="A11" s="106" t="s">
        <v>15</v>
      </c>
      <c r="B11" s="87">
        <v>128429.25</v>
      </c>
      <c r="C11" s="87">
        <v>128429.25</v>
      </c>
      <c r="D11" s="87">
        <v>128429.25</v>
      </c>
      <c r="E11" s="107">
        <v>128429.25</v>
      </c>
      <c r="F11" s="107">
        <v>128429.25</v>
      </c>
      <c r="G11" s="107">
        <v>128429.25</v>
      </c>
      <c r="H11" s="87"/>
      <c r="I11" s="107"/>
      <c r="J11" s="87"/>
      <c r="K11" s="87"/>
      <c r="L11" s="87"/>
      <c r="M11" s="87"/>
      <c r="N11" s="107">
        <f t="shared" si="0"/>
        <v>770575.5</v>
      </c>
    </row>
    <row r="12" spans="1:14" ht="14.25">
      <c r="A12" s="106" t="s">
        <v>16</v>
      </c>
      <c r="B12" s="87">
        <v>649208.14</v>
      </c>
      <c r="C12" s="87">
        <v>651581.93000000005</v>
      </c>
      <c r="D12" s="87">
        <v>767969.94999999984</v>
      </c>
      <c r="E12" s="107">
        <v>693009.87</v>
      </c>
      <c r="F12" s="107">
        <v>720295.25</v>
      </c>
      <c r="G12" s="107">
        <v>1091919.4099999999</v>
      </c>
      <c r="H12" s="87"/>
      <c r="I12" s="107"/>
      <c r="J12" s="87"/>
      <c r="K12" s="87"/>
      <c r="L12" s="87"/>
      <c r="M12" s="87"/>
      <c r="N12" s="107">
        <f t="shared" si="0"/>
        <v>4573984.55</v>
      </c>
    </row>
    <row r="13" spans="1:14" ht="14.25">
      <c r="A13" s="106" t="s">
        <v>17</v>
      </c>
      <c r="B13" s="87">
        <v>1098212.5900000001</v>
      </c>
      <c r="C13" s="87">
        <v>1340632.05</v>
      </c>
      <c r="D13" s="87">
        <v>1188624.82</v>
      </c>
      <c r="E13" s="107">
        <v>1315073.19</v>
      </c>
      <c r="F13" s="107">
        <v>1408916.73</v>
      </c>
      <c r="G13" s="107">
        <v>1450237.31</v>
      </c>
      <c r="H13" s="87"/>
      <c r="I13" s="107"/>
      <c r="J13" s="87"/>
      <c r="K13" s="87"/>
      <c r="L13" s="87"/>
      <c r="M13" s="87"/>
      <c r="N13" s="107">
        <f t="shared" si="0"/>
        <v>7801696.6900000013</v>
      </c>
    </row>
    <row r="14" spans="1:14" ht="14.25">
      <c r="A14" s="106" t="s">
        <v>18</v>
      </c>
      <c r="B14" s="87">
        <v>381697.75</v>
      </c>
      <c r="C14" s="87">
        <v>488033.92</v>
      </c>
      <c r="D14" s="87">
        <v>442174.86000000004</v>
      </c>
      <c r="E14" s="107">
        <v>445242.79</v>
      </c>
      <c r="F14" s="107">
        <v>390738.31</v>
      </c>
      <c r="G14" s="107">
        <v>598080.73</v>
      </c>
      <c r="H14" s="87"/>
      <c r="I14" s="107"/>
      <c r="J14" s="87"/>
      <c r="K14" s="87"/>
      <c r="L14" s="87"/>
      <c r="M14" s="87"/>
      <c r="N14" s="107">
        <f t="shared" si="0"/>
        <v>2745968.36</v>
      </c>
    </row>
    <row r="15" spans="1:14" ht="14.25">
      <c r="A15" s="106" t="s">
        <v>19</v>
      </c>
      <c r="B15" s="87">
        <v>111267.95</v>
      </c>
      <c r="C15" s="87">
        <v>111267.95</v>
      </c>
      <c r="D15" s="87">
        <v>111267.95</v>
      </c>
      <c r="E15" s="107">
        <v>111267.95</v>
      </c>
      <c r="F15" s="107">
        <v>111267.95</v>
      </c>
      <c r="G15" s="107">
        <v>111267.95</v>
      </c>
      <c r="H15" s="87"/>
      <c r="I15" s="107"/>
      <c r="J15" s="87"/>
      <c r="K15" s="87"/>
      <c r="L15" s="87"/>
      <c r="M15" s="87"/>
      <c r="N15" s="107">
        <f t="shared" si="0"/>
        <v>667607.69999999995</v>
      </c>
    </row>
    <row r="16" spans="1:14" ht="14.25">
      <c r="A16" s="106" t="s">
        <v>20</v>
      </c>
      <c r="B16" s="87">
        <v>1265402.78</v>
      </c>
      <c r="C16" s="87">
        <v>1537952.1</v>
      </c>
      <c r="D16" s="87">
        <v>1320405.9499999997</v>
      </c>
      <c r="E16" s="107">
        <v>1604711.46</v>
      </c>
      <c r="F16" s="107">
        <v>1444604.2</v>
      </c>
      <c r="G16" s="107">
        <v>1668835.06</v>
      </c>
      <c r="H16" s="87"/>
      <c r="I16" s="107"/>
      <c r="J16" s="87"/>
      <c r="K16" s="87"/>
      <c r="L16" s="87"/>
      <c r="M16" s="87"/>
      <c r="N16" s="107">
        <f t="shared" si="0"/>
        <v>8841911.5499999989</v>
      </c>
    </row>
    <row r="17" spans="1:14" ht="14.25">
      <c r="A17" s="106" t="s">
        <v>21</v>
      </c>
      <c r="B17" s="87">
        <v>161217.45000000001</v>
      </c>
      <c r="C17" s="87">
        <v>161217.45000000001</v>
      </c>
      <c r="D17" s="87">
        <v>161217.45000000001</v>
      </c>
      <c r="E17" s="107">
        <v>161217.45000000001</v>
      </c>
      <c r="F17" s="107">
        <v>161217.45000000001</v>
      </c>
      <c r="G17" s="107">
        <v>161217.45000000001</v>
      </c>
      <c r="H17" s="87"/>
      <c r="I17" s="107"/>
      <c r="J17" s="87"/>
      <c r="K17" s="87"/>
      <c r="L17" s="87"/>
      <c r="M17" s="87"/>
      <c r="N17" s="107">
        <f t="shared" si="0"/>
        <v>967304.7</v>
      </c>
    </row>
    <row r="18" spans="1:14" ht="14.25">
      <c r="A18" s="106" t="s">
        <v>22</v>
      </c>
      <c r="B18" s="87">
        <v>1430910.51</v>
      </c>
      <c r="C18" s="87">
        <v>1750011.46</v>
      </c>
      <c r="D18" s="87">
        <v>1677811.1</v>
      </c>
      <c r="E18" s="107">
        <v>1781594.6</v>
      </c>
      <c r="F18" s="107">
        <v>1581887.53</v>
      </c>
      <c r="G18" s="107">
        <v>2087418.75</v>
      </c>
      <c r="H18" s="87"/>
      <c r="I18" s="107"/>
      <c r="J18" s="87"/>
      <c r="K18" s="87"/>
      <c r="L18" s="87"/>
      <c r="M18" s="87"/>
      <c r="N18" s="107">
        <f t="shared" si="0"/>
        <v>10309633.949999999</v>
      </c>
    </row>
    <row r="19" spans="1:14" ht="14.25">
      <c r="A19" s="106" t="s">
        <v>23</v>
      </c>
      <c r="B19" s="87">
        <v>208043.03</v>
      </c>
      <c r="C19" s="87">
        <v>208043.03</v>
      </c>
      <c r="D19" s="87">
        <v>208043.03</v>
      </c>
      <c r="E19" s="107">
        <v>208043.03</v>
      </c>
      <c r="F19" s="107">
        <v>208043.03</v>
      </c>
      <c r="G19" s="107">
        <v>208043.03</v>
      </c>
      <c r="H19" s="87"/>
      <c r="I19" s="107"/>
      <c r="J19" s="87"/>
      <c r="K19" s="87"/>
      <c r="L19" s="87"/>
      <c r="M19" s="87"/>
      <c r="N19" s="107">
        <f t="shared" si="0"/>
        <v>1248258.18</v>
      </c>
    </row>
    <row r="20" spans="1:14" ht="14.25">
      <c r="A20" s="106" t="s">
        <v>24</v>
      </c>
      <c r="B20" s="87">
        <v>1150096.1299999999</v>
      </c>
      <c r="C20" s="87">
        <v>1755156.15</v>
      </c>
      <c r="D20" s="87">
        <v>1387421.2600000002</v>
      </c>
      <c r="E20" s="107">
        <v>1120569.82</v>
      </c>
      <c r="F20" s="107">
        <v>1055796.79</v>
      </c>
      <c r="G20" s="107">
        <v>3751948.89</v>
      </c>
      <c r="H20" s="87"/>
      <c r="I20" s="107"/>
      <c r="J20" s="87"/>
      <c r="K20" s="87"/>
      <c r="L20" s="87"/>
      <c r="M20" s="87"/>
      <c r="N20" s="107">
        <f t="shared" si="0"/>
        <v>10220989.040000001</v>
      </c>
    </row>
    <row r="21" spans="1:14" ht="14.25">
      <c r="A21" s="106" t="s">
        <v>25</v>
      </c>
      <c r="B21" s="87">
        <v>17900686.43</v>
      </c>
      <c r="C21" s="87">
        <v>21033912.329999998</v>
      </c>
      <c r="D21" s="87">
        <v>17830169.730000004</v>
      </c>
      <c r="E21" s="107">
        <v>18776119.510000002</v>
      </c>
      <c r="F21" s="107">
        <v>17004352.609999999</v>
      </c>
      <c r="G21" s="107">
        <v>21542976.59</v>
      </c>
      <c r="H21" s="87"/>
      <c r="I21" s="107"/>
      <c r="J21" s="87"/>
      <c r="K21" s="87"/>
      <c r="L21" s="87"/>
      <c r="M21" s="87"/>
      <c r="N21" s="107">
        <f t="shared" si="0"/>
        <v>114088217.2</v>
      </c>
    </row>
    <row r="22" spans="1:14" ht="14.25">
      <c r="A22" s="106" t="s">
        <v>26</v>
      </c>
      <c r="B22" s="87">
        <v>405704.16</v>
      </c>
      <c r="C22" s="87">
        <v>763834.11</v>
      </c>
      <c r="D22" s="107">
        <v>455356.29999999993</v>
      </c>
      <c r="E22" s="107">
        <v>657040.32999999996</v>
      </c>
      <c r="F22" s="107">
        <v>457118.54</v>
      </c>
      <c r="G22" s="107">
        <v>531992.43000000005</v>
      </c>
      <c r="H22" s="87"/>
      <c r="I22" s="107"/>
      <c r="J22" s="87"/>
      <c r="K22" s="87"/>
      <c r="L22" s="87"/>
      <c r="M22" s="87"/>
      <c r="N22" s="107">
        <f t="shared" si="0"/>
        <v>3271045.87</v>
      </c>
    </row>
    <row r="23" spans="1:14" ht="14.25">
      <c r="A23" s="106"/>
      <c r="B23" s="87"/>
      <c r="C23" s="107"/>
      <c r="D23" s="107"/>
      <c r="E23" s="107"/>
      <c r="F23" s="107"/>
      <c r="G23" s="107"/>
      <c r="H23" s="107"/>
      <c r="I23" s="107"/>
      <c r="J23" s="107"/>
      <c r="K23" s="107"/>
      <c r="L23" s="107"/>
      <c r="M23" s="107"/>
      <c r="N23" s="107"/>
    </row>
    <row r="24" spans="1:14" ht="14.25">
      <c r="A24" s="106" t="s">
        <v>9</v>
      </c>
      <c r="B24" s="110">
        <f>SUM(B6:B23)</f>
        <v>117690564.19000003</v>
      </c>
      <c r="C24" s="110">
        <f t="shared" ref="C24:M24" si="1">SUM(C6:C23)</f>
        <v>137910418.06999999</v>
      </c>
      <c r="D24" s="110">
        <f t="shared" si="1"/>
        <v>123869115.13000003</v>
      </c>
      <c r="E24" s="110">
        <f t="shared" si="1"/>
        <v>131032586.63000001</v>
      </c>
      <c r="F24" s="110">
        <f>SUM(F6:F23)</f>
        <v>125103019.64000003</v>
      </c>
      <c r="G24" s="110">
        <f t="shared" si="1"/>
        <v>153591126.77000001</v>
      </c>
      <c r="H24" s="110">
        <f t="shared" si="1"/>
        <v>0</v>
      </c>
      <c r="I24" s="110">
        <f t="shared" si="1"/>
        <v>0</v>
      </c>
      <c r="J24" s="110">
        <f t="shared" si="1"/>
        <v>0</v>
      </c>
      <c r="K24" s="110">
        <f t="shared" si="1"/>
        <v>0</v>
      </c>
      <c r="L24" s="110">
        <f t="shared" si="1"/>
        <v>0</v>
      </c>
      <c r="M24" s="110">
        <f t="shared" si="1"/>
        <v>0</v>
      </c>
      <c r="N24" s="110">
        <f>SUM(N6:N22)</f>
        <v>789196830.43000019</v>
      </c>
    </row>
    <row r="25" spans="1:14" ht="14.25">
      <c r="A25" s="106"/>
      <c r="B25" s="106"/>
      <c r="C25" s="106"/>
      <c r="D25" s="106"/>
      <c r="E25" s="106"/>
      <c r="F25" s="106"/>
      <c r="G25" s="106"/>
      <c r="H25" s="106"/>
      <c r="I25" s="106"/>
      <c r="J25" s="106"/>
      <c r="K25" s="106"/>
      <c r="L25" s="106"/>
      <c r="M25" s="106"/>
      <c r="N25" s="106"/>
    </row>
    <row r="26" spans="1:14" ht="14.25">
      <c r="A26" s="106" t="s">
        <v>40</v>
      </c>
      <c r="B26" s="107">
        <v>2106976.31</v>
      </c>
      <c r="C26" s="107">
        <v>2484043.94</v>
      </c>
      <c r="D26" s="107">
        <v>2215281.91</v>
      </c>
      <c r="E26" s="107">
        <v>2346614.89</v>
      </c>
      <c r="F26" s="107">
        <v>2240393.2799999998</v>
      </c>
      <c r="G26" s="107">
        <v>2752453.67</v>
      </c>
      <c r="H26" s="107"/>
      <c r="I26" s="107"/>
      <c r="J26" s="107"/>
      <c r="K26" s="107"/>
      <c r="L26" s="107"/>
      <c r="M26" s="107"/>
      <c r="N26" s="107">
        <f>SUM(B26:M26)</f>
        <v>14145764</v>
      </c>
    </row>
    <row r="27" spans="1:14" ht="14.25">
      <c r="A27" s="106" t="s">
        <v>41</v>
      </c>
      <c r="B27" s="107">
        <v>594256.84</v>
      </c>
      <c r="C27" s="107">
        <v>1542712.04</v>
      </c>
      <c r="D27" s="107">
        <v>540497.1</v>
      </c>
      <c r="E27" s="107">
        <v>586013.1</v>
      </c>
      <c r="F27" s="107">
        <v>629465.06000000006</v>
      </c>
      <c r="G27" s="107">
        <v>811825.99</v>
      </c>
      <c r="H27" s="107"/>
      <c r="I27" s="107"/>
      <c r="J27" s="107"/>
      <c r="K27" s="107"/>
      <c r="L27" s="107"/>
      <c r="M27" s="107"/>
      <c r="N27" s="107">
        <f>SUM(B27:M27)</f>
        <v>4704770.13</v>
      </c>
    </row>
    <row r="28" spans="1:14" ht="14.25">
      <c r="A28" s="106" t="s">
        <v>280</v>
      </c>
      <c r="B28" s="107">
        <v>7880.85</v>
      </c>
      <c r="C28" s="107">
        <v>10927.38</v>
      </c>
      <c r="D28" s="107">
        <v>70110.740000000005</v>
      </c>
      <c r="E28" s="107">
        <v>130701.01</v>
      </c>
      <c r="F28" s="107">
        <v>53337.69</v>
      </c>
      <c r="G28" s="107">
        <v>130574.11</v>
      </c>
      <c r="H28" s="107"/>
      <c r="I28" s="106"/>
      <c r="J28" s="106"/>
      <c r="K28" s="107"/>
      <c r="L28" s="107"/>
      <c r="M28" s="107"/>
      <c r="N28" s="107">
        <f>SUM(B28:M28)</f>
        <v>403531.77999999997</v>
      </c>
    </row>
    <row r="29" spans="1:14" ht="15">
      <c r="K29" s="113" t="s">
        <v>42</v>
      </c>
      <c r="L29" s="113"/>
      <c r="M29" s="113"/>
      <c r="N29" s="114">
        <f>N24+N26+N27+N28</f>
        <v>808450896.34000015</v>
      </c>
    </row>
    <row r="30" spans="1:14" ht="16.5">
      <c r="K30" s="115" t="s">
        <v>43</v>
      </c>
      <c r="L30" s="115"/>
      <c r="M30" s="115"/>
      <c r="N30" s="116">
        <v>0</v>
      </c>
    </row>
    <row r="31" spans="1:14" ht="14.25">
      <c r="K31" s="115" t="s">
        <v>44</v>
      </c>
      <c r="L31" s="115"/>
      <c r="M31" s="115"/>
      <c r="N31" s="117">
        <f>SUM(N29:N30)</f>
        <v>808450896.34000015</v>
      </c>
    </row>
  </sheetData>
  <printOptions horizontalCentered="1"/>
  <pageMargins left="0" right="0" top="0.5" bottom="0.5" header="0.5" footer="0.5"/>
  <pageSetup paperSize="5"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96"/>
  <sheetViews>
    <sheetView zoomScaleNormal="100" workbookViewId="0"/>
  </sheetViews>
  <sheetFormatPr defaultRowHeight="14.25"/>
  <cols>
    <col min="1" max="1" width="23.28515625" style="31" customWidth="1"/>
    <col min="2" max="5" width="22.28515625" style="31" bestFit="1" customWidth="1"/>
    <col min="6" max="6" width="20.85546875" style="31" bestFit="1" customWidth="1"/>
    <col min="7" max="8" width="22.28515625" style="31" bestFit="1" customWidth="1"/>
    <col min="9" max="12" width="20.85546875" style="31" bestFit="1" customWidth="1"/>
    <col min="13" max="13" width="22.28515625" style="31" bestFit="1" customWidth="1"/>
    <col min="14" max="14" width="23.5703125" style="31" bestFit="1" customWidth="1"/>
    <col min="15" max="15" width="17.7109375" style="31" bestFit="1" customWidth="1"/>
    <col min="16" max="256" width="9.140625" style="31"/>
    <col min="257" max="257" width="23.28515625" style="31" customWidth="1"/>
    <col min="258" max="269" width="14" style="31" bestFit="1" customWidth="1"/>
    <col min="270" max="270" width="15" style="31" bestFit="1" customWidth="1"/>
    <col min="271" max="271" width="16" style="31" bestFit="1" customWidth="1"/>
    <col min="272" max="512" width="9.140625" style="31"/>
    <col min="513" max="513" width="23.28515625" style="31" customWidth="1"/>
    <col min="514" max="525" width="14" style="31" bestFit="1" customWidth="1"/>
    <col min="526" max="526" width="15" style="31" bestFit="1" customWidth="1"/>
    <col min="527" max="527" width="16" style="31" bestFit="1" customWidth="1"/>
    <col min="528" max="768" width="9.140625" style="31"/>
    <col min="769" max="769" width="23.28515625" style="31" customWidth="1"/>
    <col min="770" max="781" width="14" style="31" bestFit="1" customWidth="1"/>
    <col min="782" max="782" width="15" style="31" bestFit="1" customWidth="1"/>
    <col min="783" max="783" width="16" style="31" bestFit="1" customWidth="1"/>
    <col min="784" max="1024" width="9.140625" style="31"/>
    <col min="1025" max="1025" width="23.28515625" style="31" customWidth="1"/>
    <col min="1026" max="1037" width="14" style="31" bestFit="1" customWidth="1"/>
    <col min="1038" max="1038" width="15" style="31" bestFit="1" customWidth="1"/>
    <col min="1039" max="1039" width="16" style="31" bestFit="1" customWidth="1"/>
    <col min="1040" max="1280" width="9.140625" style="31"/>
    <col min="1281" max="1281" width="23.28515625" style="31" customWidth="1"/>
    <col min="1282" max="1293" width="14" style="31" bestFit="1" customWidth="1"/>
    <col min="1294" max="1294" width="15" style="31" bestFit="1" customWidth="1"/>
    <col min="1295" max="1295" width="16" style="31" bestFit="1" customWidth="1"/>
    <col min="1296" max="1536" width="9.140625" style="31"/>
    <col min="1537" max="1537" width="23.28515625" style="31" customWidth="1"/>
    <col min="1538" max="1549" width="14" style="31" bestFit="1" customWidth="1"/>
    <col min="1550" max="1550" width="15" style="31" bestFit="1" customWidth="1"/>
    <col min="1551" max="1551" width="16" style="31" bestFit="1" customWidth="1"/>
    <col min="1552" max="1792" width="9.140625" style="31"/>
    <col min="1793" max="1793" width="23.28515625" style="31" customWidth="1"/>
    <col min="1794" max="1805" width="14" style="31" bestFit="1" customWidth="1"/>
    <col min="1806" max="1806" width="15" style="31" bestFit="1" customWidth="1"/>
    <col min="1807" max="1807" width="16" style="31" bestFit="1" customWidth="1"/>
    <col min="1808" max="2048" width="9.140625" style="31"/>
    <col min="2049" max="2049" width="23.28515625" style="31" customWidth="1"/>
    <col min="2050" max="2061" width="14" style="31" bestFit="1" customWidth="1"/>
    <col min="2062" max="2062" width="15" style="31" bestFit="1" customWidth="1"/>
    <col min="2063" max="2063" width="16" style="31" bestFit="1" customWidth="1"/>
    <col min="2064" max="2304" width="9.140625" style="31"/>
    <col min="2305" max="2305" width="23.28515625" style="31" customWidth="1"/>
    <col min="2306" max="2317" width="14" style="31" bestFit="1" customWidth="1"/>
    <col min="2318" max="2318" width="15" style="31" bestFit="1" customWidth="1"/>
    <col min="2319" max="2319" width="16" style="31" bestFit="1" customWidth="1"/>
    <col min="2320" max="2560" width="9.140625" style="31"/>
    <col min="2561" max="2561" width="23.28515625" style="31" customWidth="1"/>
    <col min="2562" max="2573" width="14" style="31" bestFit="1" customWidth="1"/>
    <col min="2574" max="2574" width="15" style="31" bestFit="1" customWidth="1"/>
    <col min="2575" max="2575" width="16" style="31" bestFit="1" customWidth="1"/>
    <col min="2576" max="2816" width="9.140625" style="31"/>
    <col min="2817" max="2817" width="23.28515625" style="31" customWidth="1"/>
    <col min="2818" max="2829" width="14" style="31" bestFit="1" customWidth="1"/>
    <col min="2830" max="2830" width="15" style="31" bestFit="1" customWidth="1"/>
    <col min="2831" max="2831" width="16" style="31" bestFit="1" customWidth="1"/>
    <col min="2832" max="3072" width="9.140625" style="31"/>
    <col min="3073" max="3073" width="23.28515625" style="31" customWidth="1"/>
    <col min="3074" max="3085" width="14" style="31" bestFit="1" customWidth="1"/>
    <col min="3086" max="3086" width="15" style="31" bestFit="1" customWidth="1"/>
    <col min="3087" max="3087" width="16" style="31" bestFit="1" customWidth="1"/>
    <col min="3088" max="3328" width="9.140625" style="31"/>
    <col min="3329" max="3329" width="23.28515625" style="31" customWidth="1"/>
    <col min="3330" max="3341" width="14" style="31" bestFit="1" customWidth="1"/>
    <col min="3342" max="3342" width="15" style="31" bestFit="1" customWidth="1"/>
    <col min="3343" max="3343" width="16" style="31" bestFit="1" customWidth="1"/>
    <col min="3344" max="3584" width="9.140625" style="31"/>
    <col min="3585" max="3585" width="23.28515625" style="31" customWidth="1"/>
    <col min="3586" max="3597" width="14" style="31" bestFit="1" customWidth="1"/>
    <col min="3598" max="3598" width="15" style="31" bestFit="1" customWidth="1"/>
    <col min="3599" max="3599" width="16" style="31" bestFit="1" customWidth="1"/>
    <col min="3600" max="3840" width="9.140625" style="31"/>
    <col min="3841" max="3841" width="23.28515625" style="31" customWidth="1"/>
    <col min="3842" max="3853" width="14" style="31" bestFit="1" customWidth="1"/>
    <col min="3854" max="3854" width="15" style="31" bestFit="1" customWidth="1"/>
    <col min="3855" max="3855" width="16" style="31" bestFit="1" customWidth="1"/>
    <col min="3856" max="4096" width="9.140625" style="31"/>
    <col min="4097" max="4097" width="23.28515625" style="31" customWidth="1"/>
    <col min="4098" max="4109" width="14" style="31" bestFit="1" customWidth="1"/>
    <col min="4110" max="4110" width="15" style="31" bestFit="1" customWidth="1"/>
    <col min="4111" max="4111" width="16" style="31" bestFit="1" customWidth="1"/>
    <col min="4112" max="4352" width="9.140625" style="31"/>
    <col min="4353" max="4353" width="23.28515625" style="31" customWidth="1"/>
    <col min="4354" max="4365" width="14" style="31" bestFit="1" customWidth="1"/>
    <col min="4366" max="4366" width="15" style="31" bestFit="1" customWidth="1"/>
    <col min="4367" max="4367" width="16" style="31" bestFit="1" customWidth="1"/>
    <col min="4368" max="4608" width="9.140625" style="31"/>
    <col min="4609" max="4609" width="23.28515625" style="31" customWidth="1"/>
    <col min="4610" max="4621" width="14" style="31" bestFit="1" customWidth="1"/>
    <col min="4622" max="4622" width="15" style="31" bestFit="1" customWidth="1"/>
    <col min="4623" max="4623" width="16" style="31" bestFit="1" customWidth="1"/>
    <col min="4624" max="4864" width="9.140625" style="31"/>
    <col min="4865" max="4865" width="23.28515625" style="31" customWidth="1"/>
    <col min="4866" max="4877" width="14" style="31" bestFit="1" customWidth="1"/>
    <col min="4878" max="4878" width="15" style="31" bestFit="1" customWidth="1"/>
    <col min="4879" max="4879" width="16" style="31" bestFit="1" customWidth="1"/>
    <col min="4880" max="5120" width="9.140625" style="31"/>
    <col min="5121" max="5121" width="23.28515625" style="31" customWidth="1"/>
    <col min="5122" max="5133" width="14" style="31" bestFit="1" customWidth="1"/>
    <col min="5134" max="5134" width="15" style="31" bestFit="1" customWidth="1"/>
    <col min="5135" max="5135" width="16" style="31" bestFit="1" customWidth="1"/>
    <col min="5136" max="5376" width="9.140625" style="31"/>
    <col min="5377" max="5377" width="23.28515625" style="31" customWidth="1"/>
    <col min="5378" max="5389" width="14" style="31" bestFit="1" customWidth="1"/>
    <col min="5390" max="5390" width="15" style="31" bestFit="1" customWidth="1"/>
    <col min="5391" max="5391" width="16" style="31" bestFit="1" customWidth="1"/>
    <col min="5392" max="5632" width="9.140625" style="31"/>
    <col min="5633" max="5633" width="23.28515625" style="31" customWidth="1"/>
    <col min="5634" max="5645" width="14" style="31" bestFit="1" customWidth="1"/>
    <col min="5646" max="5646" width="15" style="31" bestFit="1" customWidth="1"/>
    <col min="5647" max="5647" width="16" style="31" bestFit="1" customWidth="1"/>
    <col min="5648" max="5888" width="9.140625" style="31"/>
    <col min="5889" max="5889" width="23.28515625" style="31" customWidth="1"/>
    <col min="5890" max="5901" width="14" style="31" bestFit="1" customWidth="1"/>
    <col min="5902" max="5902" width="15" style="31" bestFit="1" customWidth="1"/>
    <col min="5903" max="5903" width="16" style="31" bestFit="1" customWidth="1"/>
    <col min="5904" max="6144" width="9.140625" style="31"/>
    <col min="6145" max="6145" width="23.28515625" style="31" customWidth="1"/>
    <col min="6146" max="6157" width="14" style="31" bestFit="1" customWidth="1"/>
    <col min="6158" max="6158" width="15" style="31" bestFit="1" customWidth="1"/>
    <col min="6159" max="6159" width="16" style="31" bestFit="1" customWidth="1"/>
    <col min="6160" max="6400" width="9.140625" style="31"/>
    <col min="6401" max="6401" width="23.28515625" style="31" customWidth="1"/>
    <col min="6402" max="6413" width="14" style="31" bestFit="1" customWidth="1"/>
    <col min="6414" max="6414" width="15" style="31" bestFit="1" customWidth="1"/>
    <col min="6415" max="6415" width="16" style="31" bestFit="1" customWidth="1"/>
    <col min="6416" max="6656" width="9.140625" style="31"/>
    <col min="6657" max="6657" width="23.28515625" style="31" customWidth="1"/>
    <col min="6658" max="6669" width="14" style="31" bestFit="1" customWidth="1"/>
    <col min="6670" max="6670" width="15" style="31" bestFit="1" customWidth="1"/>
    <col min="6671" max="6671" width="16" style="31" bestFit="1" customWidth="1"/>
    <col min="6672" max="6912" width="9.140625" style="31"/>
    <col min="6913" max="6913" width="23.28515625" style="31" customWidth="1"/>
    <col min="6914" max="6925" width="14" style="31" bestFit="1" customWidth="1"/>
    <col min="6926" max="6926" width="15" style="31" bestFit="1" customWidth="1"/>
    <col min="6927" max="6927" width="16" style="31" bestFit="1" customWidth="1"/>
    <col min="6928" max="7168" width="9.140625" style="31"/>
    <col min="7169" max="7169" width="23.28515625" style="31" customWidth="1"/>
    <col min="7170" max="7181" width="14" style="31" bestFit="1" customWidth="1"/>
    <col min="7182" max="7182" width="15" style="31" bestFit="1" customWidth="1"/>
    <col min="7183" max="7183" width="16" style="31" bestFit="1" customWidth="1"/>
    <col min="7184" max="7424" width="9.140625" style="31"/>
    <col min="7425" max="7425" width="23.28515625" style="31" customWidth="1"/>
    <col min="7426" max="7437" width="14" style="31" bestFit="1" customWidth="1"/>
    <col min="7438" max="7438" width="15" style="31" bestFit="1" customWidth="1"/>
    <col min="7439" max="7439" width="16" style="31" bestFit="1" customWidth="1"/>
    <col min="7440" max="7680" width="9.140625" style="31"/>
    <col min="7681" max="7681" width="23.28515625" style="31" customWidth="1"/>
    <col min="7682" max="7693" width="14" style="31" bestFit="1" customWidth="1"/>
    <col min="7694" max="7694" width="15" style="31" bestFit="1" customWidth="1"/>
    <col min="7695" max="7695" width="16" style="31" bestFit="1" customWidth="1"/>
    <col min="7696" max="7936" width="9.140625" style="31"/>
    <col min="7937" max="7937" width="23.28515625" style="31" customWidth="1"/>
    <col min="7938" max="7949" width="14" style="31" bestFit="1" customWidth="1"/>
    <col min="7950" max="7950" width="15" style="31" bestFit="1" customWidth="1"/>
    <col min="7951" max="7951" width="16" style="31" bestFit="1" customWidth="1"/>
    <col min="7952" max="8192" width="9.140625" style="31"/>
    <col min="8193" max="8193" width="23.28515625" style="31" customWidth="1"/>
    <col min="8194" max="8205" width="14" style="31" bestFit="1" customWidth="1"/>
    <col min="8206" max="8206" width="15" style="31" bestFit="1" customWidth="1"/>
    <col min="8207" max="8207" width="16" style="31" bestFit="1" customWidth="1"/>
    <col min="8208" max="8448" width="9.140625" style="31"/>
    <col min="8449" max="8449" width="23.28515625" style="31" customWidth="1"/>
    <col min="8450" max="8461" width="14" style="31" bestFit="1" customWidth="1"/>
    <col min="8462" max="8462" width="15" style="31" bestFit="1" customWidth="1"/>
    <col min="8463" max="8463" width="16" style="31" bestFit="1" customWidth="1"/>
    <col min="8464" max="8704" width="9.140625" style="31"/>
    <col min="8705" max="8705" width="23.28515625" style="31" customWidth="1"/>
    <col min="8706" max="8717" width="14" style="31" bestFit="1" customWidth="1"/>
    <col min="8718" max="8718" width="15" style="31" bestFit="1" customWidth="1"/>
    <col min="8719" max="8719" width="16" style="31" bestFit="1" customWidth="1"/>
    <col min="8720" max="8960" width="9.140625" style="31"/>
    <col min="8961" max="8961" width="23.28515625" style="31" customWidth="1"/>
    <col min="8962" max="8973" width="14" style="31" bestFit="1" customWidth="1"/>
    <col min="8974" max="8974" width="15" style="31" bestFit="1" customWidth="1"/>
    <col min="8975" max="8975" width="16" style="31" bestFit="1" customWidth="1"/>
    <col min="8976" max="9216" width="9.140625" style="31"/>
    <col min="9217" max="9217" width="23.28515625" style="31" customWidth="1"/>
    <col min="9218" max="9229" width="14" style="31" bestFit="1" customWidth="1"/>
    <col min="9230" max="9230" width="15" style="31" bestFit="1" customWidth="1"/>
    <col min="9231" max="9231" width="16" style="31" bestFit="1" customWidth="1"/>
    <col min="9232" max="9472" width="9.140625" style="31"/>
    <col min="9473" max="9473" width="23.28515625" style="31" customWidth="1"/>
    <col min="9474" max="9485" width="14" style="31" bestFit="1" customWidth="1"/>
    <col min="9486" max="9486" width="15" style="31" bestFit="1" customWidth="1"/>
    <col min="9487" max="9487" width="16" style="31" bestFit="1" customWidth="1"/>
    <col min="9488" max="9728" width="9.140625" style="31"/>
    <col min="9729" max="9729" width="23.28515625" style="31" customWidth="1"/>
    <col min="9730" max="9741" width="14" style="31" bestFit="1" customWidth="1"/>
    <col min="9742" max="9742" width="15" style="31" bestFit="1" customWidth="1"/>
    <col min="9743" max="9743" width="16" style="31" bestFit="1" customWidth="1"/>
    <col min="9744" max="9984" width="9.140625" style="31"/>
    <col min="9985" max="9985" width="23.28515625" style="31" customWidth="1"/>
    <col min="9986" max="9997" width="14" style="31" bestFit="1" customWidth="1"/>
    <col min="9998" max="9998" width="15" style="31" bestFit="1" customWidth="1"/>
    <col min="9999" max="9999" width="16" style="31" bestFit="1" customWidth="1"/>
    <col min="10000" max="10240" width="9.140625" style="31"/>
    <col min="10241" max="10241" width="23.28515625" style="31" customWidth="1"/>
    <col min="10242" max="10253" width="14" style="31" bestFit="1" customWidth="1"/>
    <col min="10254" max="10254" width="15" style="31" bestFit="1" customWidth="1"/>
    <col min="10255" max="10255" width="16" style="31" bestFit="1" customWidth="1"/>
    <col min="10256" max="10496" width="9.140625" style="31"/>
    <col min="10497" max="10497" width="23.28515625" style="31" customWidth="1"/>
    <col min="10498" max="10509" width="14" style="31" bestFit="1" customWidth="1"/>
    <col min="10510" max="10510" width="15" style="31" bestFit="1" customWidth="1"/>
    <col min="10511" max="10511" width="16" style="31" bestFit="1" customWidth="1"/>
    <col min="10512" max="10752" width="9.140625" style="31"/>
    <col min="10753" max="10753" width="23.28515625" style="31" customWidth="1"/>
    <col min="10754" max="10765" width="14" style="31" bestFit="1" customWidth="1"/>
    <col min="10766" max="10766" width="15" style="31" bestFit="1" customWidth="1"/>
    <col min="10767" max="10767" width="16" style="31" bestFit="1" customWidth="1"/>
    <col min="10768" max="11008" width="9.140625" style="31"/>
    <col min="11009" max="11009" width="23.28515625" style="31" customWidth="1"/>
    <col min="11010" max="11021" width="14" style="31" bestFit="1" customWidth="1"/>
    <col min="11022" max="11022" width="15" style="31" bestFit="1" customWidth="1"/>
    <col min="11023" max="11023" width="16" style="31" bestFit="1" customWidth="1"/>
    <col min="11024" max="11264" width="9.140625" style="31"/>
    <col min="11265" max="11265" width="23.28515625" style="31" customWidth="1"/>
    <col min="11266" max="11277" width="14" style="31" bestFit="1" customWidth="1"/>
    <col min="11278" max="11278" width="15" style="31" bestFit="1" customWidth="1"/>
    <col min="11279" max="11279" width="16" style="31" bestFit="1" customWidth="1"/>
    <col min="11280" max="11520" width="9.140625" style="31"/>
    <col min="11521" max="11521" width="23.28515625" style="31" customWidth="1"/>
    <col min="11522" max="11533" width="14" style="31" bestFit="1" customWidth="1"/>
    <col min="11534" max="11534" width="15" style="31" bestFit="1" customWidth="1"/>
    <col min="11535" max="11535" width="16" style="31" bestFit="1" customWidth="1"/>
    <col min="11536" max="11776" width="9.140625" style="31"/>
    <col min="11777" max="11777" width="23.28515625" style="31" customWidth="1"/>
    <col min="11778" max="11789" width="14" style="31" bestFit="1" customWidth="1"/>
    <col min="11790" max="11790" width="15" style="31" bestFit="1" customWidth="1"/>
    <col min="11791" max="11791" width="16" style="31" bestFit="1" customWidth="1"/>
    <col min="11792" max="12032" width="9.140625" style="31"/>
    <col min="12033" max="12033" width="23.28515625" style="31" customWidth="1"/>
    <col min="12034" max="12045" width="14" style="31" bestFit="1" customWidth="1"/>
    <col min="12046" max="12046" width="15" style="31" bestFit="1" customWidth="1"/>
    <col min="12047" max="12047" width="16" style="31" bestFit="1" customWidth="1"/>
    <col min="12048" max="12288" width="9.140625" style="31"/>
    <col min="12289" max="12289" width="23.28515625" style="31" customWidth="1"/>
    <col min="12290" max="12301" width="14" style="31" bestFit="1" customWidth="1"/>
    <col min="12302" max="12302" width="15" style="31" bestFit="1" customWidth="1"/>
    <col min="12303" max="12303" width="16" style="31" bestFit="1" customWidth="1"/>
    <col min="12304" max="12544" width="9.140625" style="31"/>
    <col min="12545" max="12545" width="23.28515625" style="31" customWidth="1"/>
    <col min="12546" max="12557" width="14" style="31" bestFit="1" customWidth="1"/>
    <col min="12558" max="12558" width="15" style="31" bestFit="1" customWidth="1"/>
    <col min="12559" max="12559" width="16" style="31" bestFit="1" customWidth="1"/>
    <col min="12560" max="12800" width="9.140625" style="31"/>
    <col min="12801" max="12801" width="23.28515625" style="31" customWidth="1"/>
    <col min="12802" max="12813" width="14" style="31" bestFit="1" customWidth="1"/>
    <col min="12814" max="12814" width="15" style="31" bestFit="1" customWidth="1"/>
    <col min="12815" max="12815" width="16" style="31" bestFit="1" customWidth="1"/>
    <col min="12816" max="13056" width="9.140625" style="31"/>
    <col min="13057" max="13057" width="23.28515625" style="31" customWidth="1"/>
    <col min="13058" max="13069" width="14" style="31" bestFit="1" customWidth="1"/>
    <col min="13070" max="13070" width="15" style="31" bestFit="1" customWidth="1"/>
    <col min="13071" max="13071" width="16" style="31" bestFit="1" customWidth="1"/>
    <col min="13072" max="13312" width="9.140625" style="31"/>
    <col min="13313" max="13313" width="23.28515625" style="31" customWidth="1"/>
    <col min="13314" max="13325" width="14" style="31" bestFit="1" customWidth="1"/>
    <col min="13326" max="13326" width="15" style="31" bestFit="1" customWidth="1"/>
    <col min="13327" max="13327" width="16" style="31" bestFit="1" customWidth="1"/>
    <col min="13328" max="13568" width="9.140625" style="31"/>
    <col min="13569" max="13569" width="23.28515625" style="31" customWidth="1"/>
    <col min="13570" max="13581" width="14" style="31" bestFit="1" customWidth="1"/>
    <col min="13582" max="13582" width="15" style="31" bestFit="1" customWidth="1"/>
    <col min="13583" max="13583" width="16" style="31" bestFit="1" customWidth="1"/>
    <col min="13584" max="13824" width="9.140625" style="31"/>
    <col min="13825" max="13825" width="23.28515625" style="31" customWidth="1"/>
    <col min="13826" max="13837" width="14" style="31" bestFit="1" customWidth="1"/>
    <col min="13838" max="13838" width="15" style="31" bestFit="1" customWidth="1"/>
    <col min="13839" max="13839" width="16" style="31" bestFit="1" customWidth="1"/>
    <col min="13840" max="14080" width="9.140625" style="31"/>
    <col min="14081" max="14081" width="23.28515625" style="31" customWidth="1"/>
    <col min="14082" max="14093" width="14" style="31" bestFit="1" customWidth="1"/>
    <col min="14094" max="14094" width="15" style="31" bestFit="1" customWidth="1"/>
    <col min="14095" max="14095" width="16" style="31" bestFit="1" customWidth="1"/>
    <col min="14096" max="14336" width="9.140625" style="31"/>
    <col min="14337" max="14337" width="23.28515625" style="31" customWidth="1"/>
    <col min="14338" max="14349" width="14" style="31" bestFit="1" customWidth="1"/>
    <col min="14350" max="14350" width="15" style="31" bestFit="1" customWidth="1"/>
    <col min="14351" max="14351" width="16" style="31" bestFit="1" customWidth="1"/>
    <col min="14352" max="14592" width="9.140625" style="31"/>
    <col min="14593" max="14593" width="23.28515625" style="31" customWidth="1"/>
    <col min="14594" max="14605" width="14" style="31" bestFit="1" customWidth="1"/>
    <col min="14606" max="14606" width="15" style="31" bestFit="1" customWidth="1"/>
    <col min="14607" max="14607" width="16" style="31" bestFit="1" customWidth="1"/>
    <col min="14608" max="14848" width="9.140625" style="31"/>
    <col min="14849" max="14849" width="23.28515625" style="31" customWidth="1"/>
    <col min="14850" max="14861" width="14" style="31" bestFit="1" customWidth="1"/>
    <col min="14862" max="14862" width="15" style="31" bestFit="1" customWidth="1"/>
    <col min="14863" max="14863" width="16" style="31" bestFit="1" customWidth="1"/>
    <col min="14864" max="15104" width="9.140625" style="31"/>
    <col min="15105" max="15105" width="23.28515625" style="31" customWidth="1"/>
    <col min="15106" max="15117" width="14" style="31" bestFit="1" customWidth="1"/>
    <col min="15118" max="15118" width="15" style="31" bestFit="1" customWidth="1"/>
    <col min="15119" max="15119" width="16" style="31" bestFit="1" customWidth="1"/>
    <col min="15120" max="15360" width="9.140625" style="31"/>
    <col min="15361" max="15361" width="23.28515625" style="31" customWidth="1"/>
    <col min="15362" max="15373" width="14" style="31" bestFit="1" customWidth="1"/>
    <col min="15374" max="15374" width="15" style="31" bestFit="1" customWidth="1"/>
    <col min="15375" max="15375" width="16" style="31" bestFit="1" customWidth="1"/>
    <col min="15376" max="15616" width="9.140625" style="31"/>
    <col min="15617" max="15617" width="23.28515625" style="31" customWidth="1"/>
    <col min="15618" max="15629" width="14" style="31" bestFit="1" customWidth="1"/>
    <col min="15630" max="15630" width="15" style="31" bestFit="1" customWidth="1"/>
    <col min="15631" max="15631" width="16" style="31" bestFit="1" customWidth="1"/>
    <col min="15632" max="15872" width="9.140625" style="31"/>
    <col min="15873" max="15873" width="23.28515625" style="31" customWidth="1"/>
    <col min="15874" max="15885" width="14" style="31" bestFit="1" customWidth="1"/>
    <col min="15886" max="15886" width="15" style="31" bestFit="1" customWidth="1"/>
    <col min="15887" max="15887" width="16" style="31" bestFit="1" customWidth="1"/>
    <col min="15888" max="16128" width="9.140625" style="31"/>
    <col min="16129" max="16129" width="23.28515625" style="31" customWidth="1"/>
    <col min="16130" max="16141" width="14" style="31" bestFit="1" customWidth="1"/>
    <col min="16142" max="16142" width="15" style="31" bestFit="1" customWidth="1"/>
    <col min="16143" max="16143" width="16" style="31" bestFit="1" customWidth="1"/>
    <col min="16144" max="16384" width="9.140625" style="31"/>
  </cols>
  <sheetData>
    <row r="2" spans="1:14" ht="18">
      <c r="A2" s="34" t="s">
        <v>259</v>
      </c>
    </row>
    <row r="4" spans="1:14" s="29"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row>
    <row r="6" spans="1:14">
      <c r="A6" s="31" t="s">
        <v>10</v>
      </c>
      <c r="B6" s="14">
        <v>6731.27</v>
      </c>
      <c r="C6" s="14">
        <v>10292.32</v>
      </c>
      <c r="D6" s="14">
        <v>1722.42</v>
      </c>
      <c r="E6" s="32">
        <v>9193.6299999999992</v>
      </c>
      <c r="F6" s="14">
        <v>9313.11</v>
      </c>
      <c r="G6" s="32">
        <v>9642.7199999999993</v>
      </c>
      <c r="H6" s="14"/>
      <c r="I6" s="14"/>
      <c r="J6" s="32"/>
      <c r="K6" s="14"/>
      <c r="L6" s="14"/>
      <c r="M6" s="14"/>
      <c r="N6" s="32">
        <f>SUM(B6:M6)</f>
        <v>46895.47</v>
      </c>
    </row>
    <row r="7" spans="1:14">
      <c r="A7" s="31" t="s">
        <v>11</v>
      </c>
      <c r="B7" s="14">
        <v>3043.96</v>
      </c>
      <c r="C7" s="14">
        <v>4654.3100000000004</v>
      </c>
      <c r="D7" s="14">
        <v>778.9</v>
      </c>
      <c r="E7" s="32">
        <v>4157.47</v>
      </c>
      <c r="F7" s="14">
        <v>4211.5</v>
      </c>
      <c r="G7" s="32">
        <v>4360.55</v>
      </c>
      <c r="H7" s="14"/>
      <c r="I7" s="14"/>
      <c r="J7" s="32"/>
      <c r="K7" s="14"/>
      <c r="L7" s="14"/>
      <c r="M7" s="14"/>
      <c r="N7" s="32">
        <f t="shared" ref="N7:N21" si="0">SUM(B7:M7)</f>
        <v>21206.69</v>
      </c>
    </row>
    <row r="8" spans="1:14">
      <c r="A8" s="31" t="s">
        <v>12</v>
      </c>
      <c r="B8" s="14">
        <v>267223.7</v>
      </c>
      <c r="C8" s="14">
        <v>408593.2</v>
      </c>
      <c r="D8" s="14">
        <v>68378.14</v>
      </c>
      <c r="E8" s="32">
        <v>364976.23</v>
      </c>
      <c r="F8" s="14">
        <v>369719.59</v>
      </c>
      <c r="G8" s="32">
        <v>382804.68</v>
      </c>
      <c r="H8" s="14"/>
      <c r="I8" s="14"/>
      <c r="J8" s="32"/>
      <c r="K8" s="14"/>
      <c r="L8" s="14"/>
      <c r="M8" s="14"/>
      <c r="N8" s="32">
        <f t="shared" si="0"/>
        <v>1861695.54</v>
      </c>
    </row>
    <row r="9" spans="1:14">
      <c r="A9" s="31" t="s">
        <v>13</v>
      </c>
      <c r="B9" s="14">
        <v>6232.12</v>
      </c>
      <c r="C9" s="14">
        <v>9529.1</v>
      </c>
      <c r="D9" s="14">
        <v>1594.7</v>
      </c>
      <c r="E9" s="32">
        <v>8511.8799999999992</v>
      </c>
      <c r="F9" s="14">
        <v>8622.5</v>
      </c>
      <c r="G9" s="32">
        <v>8927.67</v>
      </c>
      <c r="H9" s="14"/>
      <c r="I9" s="14"/>
      <c r="J9" s="32"/>
      <c r="K9" s="14"/>
      <c r="L9" s="14"/>
      <c r="M9" s="14"/>
      <c r="N9" s="32">
        <f t="shared" si="0"/>
        <v>43417.97</v>
      </c>
    </row>
    <row r="10" spans="1:14">
      <c r="A10" s="31" t="s">
        <v>14</v>
      </c>
      <c r="B10" s="14">
        <v>6476.95</v>
      </c>
      <c r="C10" s="14">
        <v>9903.4500000000007</v>
      </c>
      <c r="D10" s="14">
        <v>1657.34</v>
      </c>
      <c r="E10" s="32">
        <v>8846.27</v>
      </c>
      <c r="F10" s="14">
        <v>8961.24</v>
      </c>
      <c r="G10" s="32">
        <v>9278.39</v>
      </c>
      <c r="H10" s="14"/>
      <c r="I10" s="14"/>
      <c r="J10" s="32"/>
      <c r="K10" s="14"/>
      <c r="L10" s="14"/>
      <c r="M10" s="14"/>
      <c r="N10" s="32">
        <f t="shared" si="0"/>
        <v>45123.64</v>
      </c>
    </row>
    <row r="11" spans="1:14">
      <c r="A11" s="31" t="s">
        <v>15</v>
      </c>
      <c r="B11" s="14">
        <v>121.3</v>
      </c>
      <c r="C11" s="14">
        <v>185.47</v>
      </c>
      <c r="D11" s="14">
        <v>31.04</v>
      </c>
      <c r="E11" s="32">
        <v>165.67</v>
      </c>
      <c r="F11" s="14">
        <v>167.82</v>
      </c>
      <c r="G11" s="32">
        <v>173.76</v>
      </c>
      <c r="H11" s="14"/>
      <c r="I11" s="14"/>
      <c r="J11" s="32"/>
      <c r="K11" s="14"/>
      <c r="L11" s="14"/>
      <c r="M11" s="14"/>
      <c r="N11" s="32">
        <f t="shared" si="0"/>
        <v>845.06</v>
      </c>
    </row>
    <row r="12" spans="1:14">
      <c r="A12" s="31" t="s">
        <v>16</v>
      </c>
      <c r="B12" s="14">
        <v>206.85</v>
      </c>
      <c r="C12" s="14">
        <v>316.29000000000002</v>
      </c>
      <c r="D12" s="14">
        <v>52.93</v>
      </c>
      <c r="E12" s="32">
        <v>282.52</v>
      </c>
      <c r="F12" s="14">
        <v>286.2</v>
      </c>
      <c r="G12" s="32">
        <v>296.32</v>
      </c>
      <c r="H12" s="14"/>
      <c r="I12" s="14"/>
      <c r="J12" s="32"/>
      <c r="K12" s="14"/>
      <c r="L12" s="14"/>
      <c r="M12" s="14"/>
      <c r="N12" s="32">
        <f t="shared" si="0"/>
        <v>1441.11</v>
      </c>
    </row>
    <row r="13" spans="1:14">
      <c r="A13" s="31" t="s">
        <v>17</v>
      </c>
      <c r="B13" s="14">
        <v>1988.24</v>
      </c>
      <c r="C13" s="14">
        <v>3040.08</v>
      </c>
      <c r="D13" s="14">
        <v>508.76</v>
      </c>
      <c r="E13" s="32">
        <v>2715.56</v>
      </c>
      <c r="F13" s="14">
        <v>2750.85</v>
      </c>
      <c r="G13" s="32">
        <v>2848.21</v>
      </c>
      <c r="H13" s="14"/>
      <c r="I13" s="14"/>
      <c r="J13" s="32"/>
      <c r="K13" s="14"/>
      <c r="L13" s="14"/>
      <c r="M13" s="14"/>
      <c r="N13" s="32">
        <f t="shared" si="0"/>
        <v>13851.7</v>
      </c>
    </row>
    <row r="14" spans="1:14">
      <c r="A14" s="31" t="s">
        <v>18</v>
      </c>
      <c r="B14" s="14">
        <v>698.64</v>
      </c>
      <c r="C14" s="14">
        <v>1068.24</v>
      </c>
      <c r="D14" s="14">
        <v>178.77</v>
      </c>
      <c r="E14" s="32">
        <v>954.21</v>
      </c>
      <c r="F14" s="14">
        <v>966.61</v>
      </c>
      <c r="G14" s="32">
        <v>1000.82</v>
      </c>
      <c r="H14" s="14"/>
      <c r="I14" s="14"/>
      <c r="J14" s="32"/>
      <c r="K14" s="14"/>
      <c r="L14" s="14"/>
      <c r="M14" s="14"/>
      <c r="N14" s="32">
        <f t="shared" si="0"/>
        <v>4867.29</v>
      </c>
    </row>
    <row r="15" spans="1:14">
      <c r="A15" s="31" t="s">
        <v>19</v>
      </c>
      <c r="B15" s="14">
        <v>528.30999999999995</v>
      </c>
      <c r="C15" s="14">
        <v>807.8</v>
      </c>
      <c r="D15" s="14">
        <v>135.18</v>
      </c>
      <c r="E15" s="32">
        <v>721.57</v>
      </c>
      <c r="F15" s="14">
        <v>730.94</v>
      </c>
      <c r="G15" s="32">
        <v>756.81</v>
      </c>
      <c r="H15" s="14"/>
      <c r="I15" s="14"/>
      <c r="J15" s="32"/>
      <c r="K15" s="14"/>
      <c r="L15" s="14"/>
      <c r="M15" s="14"/>
      <c r="N15" s="32">
        <f t="shared" si="0"/>
        <v>3680.61</v>
      </c>
    </row>
    <row r="16" spans="1:14">
      <c r="A16" s="31" t="s">
        <v>20</v>
      </c>
      <c r="B16" s="14">
        <v>7272.98</v>
      </c>
      <c r="C16" s="14">
        <v>11120.61</v>
      </c>
      <c r="D16" s="14">
        <v>1861.04</v>
      </c>
      <c r="E16" s="32">
        <v>9933.5</v>
      </c>
      <c r="F16" s="14">
        <v>10062.6</v>
      </c>
      <c r="G16" s="32">
        <v>10418.73</v>
      </c>
      <c r="H16" s="14"/>
      <c r="I16" s="14"/>
      <c r="J16" s="32"/>
      <c r="K16" s="14"/>
      <c r="L16" s="14"/>
      <c r="M16" s="14"/>
      <c r="N16" s="32">
        <f t="shared" si="0"/>
        <v>50669.460000000006</v>
      </c>
    </row>
    <row r="17" spans="1:15">
      <c r="A17" s="31" t="s">
        <v>21</v>
      </c>
      <c r="B17" s="14">
        <v>532.77</v>
      </c>
      <c r="C17" s="14">
        <v>814.63</v>
      </c>
      <c r="D17" s="14">
        <v>136.33000000000001</v>
      </c>
      <c r="E17" s="32">
        <v>727.67</v>
      </c>
      <c r="F17" s="14">
        <v>737.12</v>
      </c>
      <c r="G17" s="32">
        <v>763.21</v>
      </c>
      <c r="H17" s="14"/>
      <c r="I17" s="14"/>
      <c r="J17" s="32"/>
      <c r="K17" s="14"/>
      <c r="L17" s="14"/>
      <c r="M17" s="14"/>
      <c r="N17" s="32">
        <f t="shared" si="0"/>
        <v>3711.73</v>
      </c>
    </row>
    <row r="18" spans="1:15">
      <c r="A18" s="31" t="s">
        <v>22</v>
      </c>
      <c r="B18" s="14">
        <v>5785.91</v>
      </c>
      <c r="C18" s="14">
        <v>8846.83</v>
      </c>
      <c r="D18" s="14">
        <v>1480.52</v>
      </c>
      <c r="E18" s="32">
        <v>7902.44</v>
      </c>
      <c r="F18" s="14">
        <v>8005.14</v>
      </c>
      <c r="G18" s="32">
        <v>8288.4599999999991</v>
      </c>
      <c r="H18" s="14"/>
      <c r="I18" s="14"/>
      <c r="J18" s="32"/>
      <c r="K18" s="14"/>
      <c r="L18" s="14"/>
      <c r="M18" s="14"/>
      <c r="N18" s="32">
        <f t="shared" si="0"/>
        <v>40309.300000000003</v>
      </c>
    </row>
    <row r="19" spans="1:15">
      <c r="A19" s="31" t="s">
        <v>23</v>
      </c>
      <c r="B19" s="14">
        <v>802.4</v>
      </c>
      <c r="C19" s="14">
        <v>1226.8900000000001</v>
      </c>
      <c r="D19" s="14">
        <v>205.32</v>
      </c>
      <c r="E19" s="32">
        <v>1095.92</v>
      </c>
      <c r="F19" s="14">
        <v>1110.17</v>
      </c>
      <c r="G19" s="32">
        <v>1149.46</v>
      </c>
      <c r="H19" s="14"/>
      <c r="I19" s="14"/>
      <c r="J19" s="32"/>
      <c r="K19" s="14"/>
      <c r="L19" s="14"/>
      <c r="M19" s="14"/>
      <c r="N19" s="32">
        <f t="shared" si="0"/>
        <v>5590.1600000000008</v>
      </c>
    </row>
    <row r="20" spans="1:15">
      <c r="A20" s="31" t="s">
        <v>24</v>
      </c>
      <c r="B20" s="14">
        <v>497.81</v>
      </c>
      <c r="C20" s="14">
        <v>761.17</v>
      </c>
      <c r="D20" s="14">
        <v>127.38</v>
      </c>
      <c r="E20" s="32">
        <v>679.92</v>
      </c>
      <c r="F20" s="14">
        <v>688.76</v>
      </c>
      <c r="G20" s="32">
        <v>713.13</v>
      </c>
      <c r="H20" s="14"/>
      <c r="I20" s="14"/>
      <c r="J20" s="32"/>
      <c r="K20" s="14"/>
      <c r="L20" s="14"/>
      <c r="M20" s="14"/>
      <c r="N20" s="32">
        <f t="shared" si="0"/>
        <v>3468.17</v>
      </c>
    </row>
    <row r="21" spans="1:15">
      <c r="A21" s="31" t="s">
        <v>25</v>
      </c>
      <c r="B21" s="14">
        <v>57393.74</v>
      </c>
      <c r="C21" s="14">
        <v>87756.79</v>
      </c>
      <c r="D21" s="32">
        <v>14686.11</v>
      </c>
      <c r="E21" s="32">
        <v>78388.84</v>
      </c>
      <c r="F21" s="14">
        <v>79407.600000000006</v>
      </c>
      <c r="G21" s="32">
        <v>82217.990000000005</v>
      </c>
      <c r="H21" s="14"/>
      <c r="I21" s="14"/>
      <c r="J21" s="32"/>
      <c r="K21" s="14"/>
      <c r="L21" s="14"/>
      <c r="M21" s="14"/>
      <c r="N21" s="32">
        <f t="shared" si="0"/>
        <v>399851.07</v>
      </c>
    </row>
    <row r="22" spans="1:15">
      <c r="A22" s="31" t="s">
        <v>26</v>
      </c>
      <c r="B22" s="26">
        <v>1140.27</v>
      </c>
      <c r="C22" s="26">
        <v>1743.51</v>
      </c>
      <c r="D22" s="32">
        <v>291.77999999999997</v>
      </c>
      <c r="E22" s="32">
        <v>1557.39</v>
      </c>
      <c r="F22" s="32">
        <v>1577.63</v>
      </c>
      <c r="G22" s="32">
        <v>1633.47</v>
      </c>
      <c r="H22" s="26"/>
      <c r="I22" s="32"/>
      <c r="J22" s="32"/>
      <c r="K22" s="26"/>
      <c r="L22" s="26"/>
      <c r="M22" s="26"/>
      <c r="N22" s="32">
        <f>SUM(B22:M22)</f>
        <v>7944.05</v>
      </c>
    </row>
    <row r="23" spans="1:15">
      <c r="B23" s="32"/>
      <c r="C23" s="32"/>
      <c r="D23" s="32"/>
      <c r="E23" s="32"/>
      <c r="F23" s="32"/>
      <c r="G23" s="32"/>
      <c r="H23" s="32"/>
      <c r="I23" s="32"/>
      <c r="J23" s="32"/>
      <c r="K23" s="32"/>
      <c r="L23" s="32"/>
      <c r="M23" s="32"/>
      <c r="N23" s="32"/>
    </row>
    <row r="24" spans="1:15">
      <c r="A24" s="31" t="s">
        <v>9</v>
      </c>
      <c r="B24" s="33">
        <f>SUM(B6:B23)</f>
        <v>366677.22</v>
      </c>
      <c r="C24" s="33">
        <f t="shared" ref="C24:M24" si="1">SUM(C6:C23)</f>
        <v>560660.68999999994</v>
      </c>
      <c r="D24" s="33">
        <f t="shared" si="1"/>
        <v>93826.659999999989</v>
      </c>
      <c r="E24" s="35">
        <f t="shared" si="1"/>
        <v>500810.68999999994</v>
      </c>
      <c r="F24" s="33">
        <f t="shared" si="1"/>
        <v>507319.38</v>
      </c>
      <c r="G24" s="33">
        <f t="shared" si="1"/>
        <v>525274.38000000012</v>
      </c>
      <c r="H24" s="33">
        <f t="shared" si="1"/>
        <v>0</v>
      </c>
      <c r="I24" s="33">
        <f t="shared" si="1"/>
        <v>0</v>
      </c>
      <c r="J24" s="33">
        <f t="shared" si="1"/>
        <v>0</v>
      </c>
      <c r="K24" s="33">
        <f t="shared" si="1"/>
        <v>0</v>
      </c>
      <c r="L24" s="33">
        <f t="shared" si="1"/>
        <v>0</v>
      </c>
      <c r="M24" s="33">
        <f t="shared" si="1"/>
        <v>0</v>
      </c>
      <c r="N24" s="33">
        <f>SUM(N6:N22)</f>
        <v>2554569.0199999996</v>
      </c>
      <c r="O24" s="14"/>
    </row>
    <row r="25" spans="1:15">
      <c r="B25" s="36"/>
      <c r="C25" s="36"/>
      <c r="D25" s="36"/>
      <c r="E25" s="36"/>
      <c r="F25" s="36"/>
      <c r="G25" s="36"/>
      <c r="H25" s="36"/>
      <c r="I25" s="36" t="s">
        <v>76</v>
      </c>
      <c r="J25" s="36" t="s">
        <v>76</v>
      </c>
      <c r="K25" s="36" t="s">
        <v>76</v>
      </c>
      <c r="L25" s="36"/>
      <c r="M25" s="36"/>
      <c r="N25" s="32"/>
    </row>
    <row r="26" spans="1:15">
      <c r="A26" s="31" t="s">
        <v>45</v>
      </c>
      <c r="B26" s="14">
        <v>34727.58</v>
      </c>
      <c r="C26" s="14">
        <v>34727.58</v>
      </c>
      <c r="D26" s="14">
        <v>34727.58</v>
      </c>
      <c r="E26" s="14">
        <v>34727.58</v>
      </c>
      <c r="F26" s="14">
        <v>34727.58</v>
      </c>
      <c r="G26" s="14">
        <v>34727.58</v>
      </c>
      <c r="H26" s="14"/>
      <c r="I26" s="14"/>
      <c r="J26" s="14"/>
      <c r="K26" s="14"/>
      <c r="L26" s="14"/>
      <c r="M26" s="14"/>
      <c r="N26" s="32">
        <f>SUM(B26:M26)</f>
        <v>208365.48000000004</v>
      </c>
      <c r="O26" s="14"/>
    </row>
    <row r="27" spans="1:15">
      <c r="A27" s="31" t="s">
        <v>46</v>
      </c>
      <c r="B27" s="14">
        <v>0</v>
      </c>
      <c r="C27" s="14">
        <v>0</v>
      </c>
      <c r="D27" s="14">
        <v>0</v>
      </c>
      <c r="E27" s="14">
        <v>0</v>
      </c>
      <c r="F27" s="14">
        <v>0</v>
      </c>
      <c r="G27" s="14">
        <v>0</v>
      </c>
      <c r="H27" s="14">
        <v>0</v>
      </c>
      <c r="I27" s="14">
        <v>0</v>
      </c>
      <c r="J27" s="14">
        <v>0</v>
      </c>
      <c r="K27" s="14">
        <v>0</v>
      </c>
      <c r="L27" s="14">
        <v>0</v>
      </c>
      <c r="M27" s="14"/>
      <c r="N27" s="32">
        <f>SUM(B27:M27)</f>
        <v>0</v>
      </c>
    </row>
    <row r="28" spans="1:15">
      <c r="B28" s="14"/>
      <c r="C28" s="14"/>
      <c r="D28" s="14"/>
      <c r="E28" s="14"/>
      <c r="F28" s="14"/>
      <c r="H28" s="14"/>
      <c r="I28" s="14"/>
      <c r="K28" s="14"/>
      <c r="L28" s="14"/>
      <c r="M28" s="14"/>
      <c r="N28" s="32"/>
    </row>
    <row r="29" spans="1:15">
      <c r="A29" s="31" t="s">
        <v>47</v>
      </c>
      <c r="B29" s="14">
        <v>6233512.7000000002</v>
      </c>
      <c r="C29" s="14">
        <v>9531231.7300000004</v>
      </c>
      <c r="D29" s="14">
        <v>1595053.26</v>
      </c>
      <c r="E29" s="14">
        <v>8513781.7300000004</v>
      </c>
      <c r="F29" s="37">
        <v>8624429.4199999999</v>
      </c>
      <c r="G29" s="14">
        <v>8929664.4199999999</v>
      </c>
      <c r="H29" s="14"/>
      <c r="I29" s="14"/>
      <c r="J29" s="14"/>
      <c r="K29" s="14"/>
      <c r="L29" s="14"/>
      <c r="M29" s="14"/>
      <c r="N29" s="32">
        <f>SUM(B29:M29)</f>
        <v>43427673.260000005</v>
      </c>
      <c r="O29" s="14"/>
    </row>
    <row r="31" spans="1:15" ht="15" thickBot="1">
      <c r="A31" s="31" t="s">
        <v>48</v>
      </c>
      <c r="B31" s="38">
        <f>SUM(B24:B29)</f>
        <v>6634917.5</v>
      </c>
      <c r="C31" s="38">
        <f>SUM(C24:C29)</f>
        <v>10126620</v>
      </c>
      <c r="D31" s="38">
        <f>SUM(D24:D29)</f>
        <v>1723607.5</v>
      </c>
      <c r="E31" s="38">
        <f t="shared" ref="E31:M31" si="2">SUM(E24:E29)</f>
        <v>9049320</v>
      </c>
      <c r="F31" s="38">
        <f t="shared" si="2"/>
        <v>9166476.379999999</v>
      </c>
      <c r="G31" s="38">
        <f t="shared" si="2"/>
        <v>9489666.3800000008</v>
      </c>
      <c r="H31" s="38">
        <f t="shared" si="2"/>
        <v>0</v>
      </c>
      <c r="I31" s="38">
        <f t="shared" si="2"/>
        <v>0</v>
      </c>
      <c r="J31" s="38">
        <f t="shared" si="2"/>
        <v>0</v>
      </c>
      <c r="K31" s="38">
        <f t="shared" si="2"/>
        <v>0</v>
      </c>
      <c r="L31" s="38">
        <f t="shared" si="2"/>
        <v>0</v>
      </c>
      <c r="M31" s="38">
        <f t="shared" si="2"/>
        <v>0</v>
      </c>
      <c r="N31" s="38">
        <f>SUM(N24:N29)</f>
        <v>46190607.760000005</v>
      </c>
      <c r="O31" s="39"/>
    </row>
    <row r="32" spans="1:15" ht="15" thickTop="1">
      <c r="B32" s="39"/>
      <c r="C32" s="14"/>
      <c r="D32" s="14"/>
      <c r="E32" s="14"/>
      <c r="F32" s="14"/>
      <c r="G32" s="14"/>
      <c r="H32" s="14"/>
      <c r="I32" s="14"/>
      <c r="J32" s="14"/>
      <c r="K32" s="14"/>
      <c r="M32" s="14"/>
      <c r="O32" s="40"/>
    </row>
    <row r="33" spans="1:15">
      <c r="A33" s="31" t="s">
        <v>74</v>
      </c>
      <c r="B33" s="87">
        <f>244+25</f>
        <v>269</v>
      </c>
      <c r="C33" s="14">
        <v>493.5</v>
      </c>
      <c r="D33" s="14">
        <v>0</v>
      </c>
      <c r="E33" s="14">
        <v>4549.3999999999996</v>
      </c>
      <c r="F33" s="14">
        <v>10946.58</v>
      </c>
      <c r="G33" s="14">
        <v>134869.42000000001</v>
      </c>
      <c r="H33" s="14"/>
      <c r="I33" s="14"/>
      <c r="J33" s="14"/>
      <c r="K33" s="14"/>
      <c r="L33" s="14"/>
      <c r="M33" s="14"/>
      <c r="N33" s="32">
        <f>SUM(B33:M33)</f>
        <v>151127.90000000002</v>
      </c>
      <c r="O33" s="41"/>
    </row>
    <row r="34" spans="1:15">
      <c r="A34" s="31" t="s">
        <v>75</v>
      </c>
      <c r="B34" s="14">
        <v>0</v>
      </c>
      <c r="C34" s="14">
        <v>462.25</v>
      </c>
      <c r="D34" s="40">
        <v>0</v>
      </c>
      <c r="E34" s="14">
        <v>18093</v>
      </c>
      <c r="F34" s="14">
        <v>10497.25</v>
      </c>
      <c r="G34" s="14">
        <v>168842.5</v>
      </c>
      <c r="H34" s="14"/>
      <c r="I34" s="14"/>
      <c r="J34" s="14"/>
      <c r="K34" s="14"/>
      <c r="L34" s="14"/>
      <c r="M34" s="14"/>
      <c r="N34" s="32">
        <f>SUM(B34:M34)</f>
        <v>197895</v>
      </c>
      <c r="O34" s="14"/>
    </row>
    <row r="35" spans="1:15">
      <c r="A35" s="31" t="s">
        <v>49</v>
      </c>
      <c r="B35" s="14">
        <v>8575.56</v>
      </c>
      <c r="C35" s="14">
        <v>26830.44</v>
      </c>
      <c r="D35" s="14">
        <v>9028.8799999999992</v>
      </c>
      <c r="E35" s="14">
        <v>74222.97</v>
      </c>
      <c r="F35" s="14">
        <v>78845.31</v>
      </c>
      <c r="G35" s="14">
        <v>54582.5</v>
      </c>
      <c r="H35" s="14"/>
      <c r="I35" s="14"/>
      <c r="J35" s="14"/>
      <c r="K35" s="14"/>
      <c r="L35" s="14"/>
      <c r="M35" s="14"/>
      <c r="N35" s="32">
        <f>SUM(B35:M35)</f>
        <v>252085.66</v>
      </c>
      <c r="O35" s="32"/>
    </row>
    <row r="36" spans="1:15">
      <c r="A36" s="31" t="s">
        <v>50</v>
      </c>
      <c r="B36" s="14">
        <v>2825785.58</v>
      </c>
      <c r="C36" s="14">
        <v>2970152.96</v>
      </c>
      <c r="D36" s="14">
        <v>3464291.07</v>
      </c>
      <c r="E36" s="14">
        <v>2887273.28</v>
      </c>
      <c r="F36" s="14">
        <v>2912430.3</v>
      </c>
      <c r="G36" s="14">
        <v>6017616.9699999997</v>
      </c>
      <c r="H36" s="14"/>
      <c r="I36" s="14"/>
      <c r="J36" s="14"/>
      <c r="K36" s="14"/>
      <c r="L36" s="14"/>
      <c r="M36" s="14"/>
      <c r="N36" s="32">
        <f>SUM(B36:M36)</f>
        <v>21077550.159999996</v>
      </c>
      <c r="O36" s="14"/>
    </row>
    <row r="37" spans="1:15">
      <c r="A37" s="31" t="s">
        <v>51</v>
      </c>
      <c r="B37" s="42">
        <v>5670000</v>
      </c>
      <c r="C37" s="42">
        <v>5735250</v>
      </c>
      <c r="D37" s="42">
        <v>5340000</v>
      </c>
      <c r="E37" s="42">
        <v>5040000</v>
      </c>
      <c r="F37" s="42">
        <v>5105250</v>
      </c>
      <c r="G37" s="42">
        <v>5285250</v>
      </c>
      <c r="H37" s="43"/>
      <c r="I37" s="42"/>
      <c r="J37" s="42"/>
      <c r="K37" s="42"/>
      <c r="L37" s="42"/>
      <c r="M37" s="42"/>
      <c r="N37" s="44">
        <f>SUM(B37:M37)</f>
        <v>32175750</v>
      </c>
    </row>
    <row r="39" spans="1:15">
      <c r="I39" s="39"/>
      <c r="J39" s="39"/>
    </row>
    <row r="40" spans="1:15">
      <c r="J40" s="14"/>
      <c r="N40" s="32"/>
    </row>
    <row r="43" spans="1:15">
      <c r="N43" s="14"/>
    </row>
    <row r="46" spans="1:15">
      <c r="B46" s="45"/>
    </row>
    <row r="47" spans="1:15">
      <c r="B47" s="14"/>
    </row>
    <row r="96" spans="13:13">
      <c r="M96" s="46"/>
    </row>
  </sheetData>
  <printOptions horizontalCentered="1"/>
  <pageMargins left="0" right="0" top="0.5" bottom="0.5" header="0.5" footer="0.5"/>
  <pageSetup paperSize="5"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47"/>
  <sheetViews>
    <sheetView zoomScaleNormal="100" workbookViewId="0">
      <pane xSplit="1" topLeftCell="B1" activePane="topRight" state="frozen"/>
      <selection activeCell="M41" sqref="M41"/>
      <selection pane="topRight"/>
    </sheetView>
  </sheetViews>
  <sheetFormatPr defaultRowHeight="12.75"/>
  <cols>
    <col min="1" max="1" width="24.7109375" style="28" customWidth="1"/>
    <col min="2" max="2" width="25.28515625" style="28" customWidth="1"/>
    <col min="3" max="4" width="20.85546875" style="28" bestFit="1" customWidth="1"/>
    <col min="5" max="5" width="18.28515625" style="28" bestFit="1" customWidth="1"/>
    <col min="6" max="6" width="16.85546875" style="28" bestFit="1" customWidth="1"/>
    <col min="7" max="12" width="20.85546875" style="28" bestFit="1" customWidth="1"/>
    <col min="13" max="13" width="22.28515625" style="28" bestFit="1" customWidth="1"/>
    <col min="14" max="14" width="23.5703125" style="28" bestFit="1" customWidth="1"/>
    <col min="15" max="256" width="9.140625" style="28"/>
    <col min="257" max="257" width="24.7109375" style="28" customWidth="1"/>
    <col min="258" max="259" width="12.85546875" style="28" customWidth="1"/>
    <col min="260" max="263" width="12.85546875" style="28" bestFit="1" customWidth="1"/>
    <col min="264" max="264" width="14" style="28" bestFit="1" customWidth="1"/>
    <col min="265" max="269" width="12.85546875" style="28" bestFit="1" customWidth="1"/>
    <col min="270" max="270" width="14.42578125" style="28" bestFit="1" customWidth="1"/>
    <col min="271" max="512" width="9.140625" style="28"/>
    <col min="513" max="513" width="24.7109375" style="28" customWidth="1"/>
    <col min="514" max="515" width="12.85546875" style="28" customWidth="1"/>
    <col min="516" max="519" width="12.85546875" style="28" bestFit="1" customWidth="1"/>
    <col min="520" max="520" width="14" style="28" bestFit="1" customWidth="1"/>
    <col min="521" max="525" width="12.85546875" style="28" bestFit="1" customWidth="1"/>
    <col min="526" max="526" width="14.42578125" style="28" bestFit="1" customWidth="1"/>
    <col min="527" max="768" width="9.140625" style="28"/>
    <col min="769" max="769" width="24.7109375" style="28" customWidth="1"/>
    <col min="770" max="771" width="12.85546875" style="28" customWidth="1"/>
    <col min="772" max="775" width="12.85546875" style="28" bestFit="1" customWidth="1"/>
    <col min="776" max="776" width="14" style="28" bestFit="1" customWidth="1"/>
    <col min="777" max="781" width="12.85546875" style="28" bestFit="1" customWidth="1"/>
    <col min="782" max="782" width="14.42578125" style="28" bestFit="1" customWidth="1"/>
    <col min="783" max="1024" width="9.140625" style="28"/>
    <col min="1025" max="1025" width="24.7109375" style="28" customWidth="1"/>
    <col min="1026" max="1027" width="12.85546875" style="28" customWidth="1"/>
    <col min="1028" max="1031" width="12.85546875" style="28" bestFit="1" customWidth="1"/>
    <col min="1032" max="1032" width="14" style="28" bestFit="1" customWidth="1"/>
    <col min="1033" max="1037" width="12.85546875" style="28" bestFit="1" customWidth="1"/>
    <col min="1038" max="1038" width="14.42578125" style="28" bestFit="1" customWidth="1"/>
    <col min="1039" max="1280" width="9.140625" style="28"/>
    <col min="1281" max="1281" width="24.7109375" style="28" customWidth="1"/>
    <col min="1282" max="1283" width="12.85546875" style="28" customWidth="1"/>
    <col min="1284" max="1287" width="12.85546875" style="28" bestFit="1" customWidth="1"/>
    <col min="1288" max="1288" width="14" style="28" bestFit="1" customWidth="1"/>
    <col min="1289" max="1293" width="12.85546875" style="28" bestFit="1" customWidth="1"/>
    <col min="1294" max="1294" width="14.42578125" style="28" bestFit="1" customWidth="1"/>
    <col min="1295" max="1536" width="9.140625" style="28"/>
    <col min="1537" max="1537" width="24.7109375" style="28" customWidth="1"/>
    <col min="1538" max="1539" width="12.85546875" style="28" customWidth="1"/>
    <col min="1540" max="1543" width="12.85546875" style="28" bestFit="1" customWidth="1"/>
    <col min="1544" max="1544" width="14" style="28" bestFit="1" customWidth="1"/>
    <col min="1545" max="1549" width="12.85546875" style="28" bestFit="1" customWidth="1"/>
    <col min="1550" max="1550" width="14.42578125" style="28" bestFit="1" customWidth="1"/>
    <col min="1551" max="1792" width="9.140625" style="28"/>
    <col min="1793" max="1793" width="24.7109375" style="28" customWidth="1"/>
    <col min="1794" max="1795" width="12.85546875" style="28" customWidth="1"/>
    <col min="1796" max="1799" width="12.85546875" style="28" bestFit="1" customWidth="1"/>
    <col min="1800" max="1800" width="14" style="28" bestFit="1" customWidth="1"/>
    <col min="1801" max="1805" width="12.85546875" style="28" bestFit="1" customWidth="1"/>
    <col min="1806" max="1806" width="14.42578125" style="28" bestFit="1" customWidth="1"/>
    <col min="1807" max="2048" width="9.140625" style="28"/>
    <col min="2049" max="2049" width="24.7109375" style="28" customWidth="1"/>
    <col min="2050" max="2051" width="12.85546875" style="28" customWidth="1"/>
    <col min="2052" max="2055" width="12.85546875" style="28" bestFit="1" customWidth="1"/>
    <col min="2056" max="2056" width="14" style="28" bestFit="1" customWidth="1"/>
    <col min="2057" max="2061" width="12.85546875" style="28" bestFit="1" customWidth="1"/>
    <col min="2062" max="2062" width="14.42578125" style="28" bestFit="1" customWidth="1"/>
    <col min="2063" max="2304" width="9.140625" style="28"/>
    <col min="2305" max="2305" width="24.7109375" style="28" customWidth="1"/>
    <col min="2306" max="2307" width="12.85546875" style="28" customWidth="1"/>
    <col min="2308" max="2311" width="12.85546875" style="28" bestFit="1" customWidth="1"/>
    <col min="2312" max="2312" width="14" style="28" bestFit="1" customWidth="1"/>
    <col min="2313" max="2317" width="12.85546875" style="28" bestFit="1" customWidth="1"/>
    <col min="2318" max="2318" width="14.42578125" style="28" bestFit="1" customWidth="1"/>
    <col min="2319" max="2560" width="9.140625" style="28"/>
    <col min="2561" max="2561" width="24.7109375" style="28" customWidth="1"/>
    <col min="2562" max="2563" width="12.85546875" style="28" customWidth="1"/>
    <col min="2564" max="2567" width="12.85546875" style="28" bestFit="1" customWidth="1"/>
    <col min="2568" max="2568" width="14" style="28" bestFit="1" customWidth="1"/>
    <col min="2569" max="2573" width="12.85546875" style="28" bestFit="1" customWidth="1"/>
    <col min="2574" max="2574" width="14.42578125" style="28" bestFit="1" customWidth="1"/>
    <col min="2575" max="2816" width="9.140625" style="28"/>
    <col min="2817" max="2817" width="24.7109375" style="28" customWidth="1"/>
    <col min="2818" max="2819" width="12.85546875" style="28" customWidth="1"/>
    <col min="2820" max="2823" width="12.85546875" style="28" bestFit="1" customWidth="1"/>
    <col min="2824" max="2824" width="14" style="28" bestFit="1" customWidth="1"/>
    <col min="2825" max="2829" width="12.85546875" style="28" bestFit="1" customWidth="1"/>
    <col min="2830" max="2830" width="14.42578125" style="28" bestFit="1" customWidth="1"/>
    <col min="2831" max="3072" width="9.140625" style="28"/>
    <col min="3073" max="3073" width="24.7109375" style="28" customWidth="1"/>
    <col min="3074" max="3075" width="12.85546875" style="28" customWidth="1"/>
    <col min="3076" max="3079" width="12.85546875" style="28" bestFit="1" customWidth="1"/>
    <col min="3080" max="3080" width="14" style="28" bestFit="1" customWidth="1"/>
    <col min="3081" max="3085" width="12.85546875" style="28" bestFit="1" customWidth="1"/>
    <col min="3086" max="3086" width="14.42578125" style="28" bestFit="1" customWidth="1"/>
    <col min="3087" max="3328" width="9.140625" style="28"/>
    <col min="3329" max="3329" width="24.7109375" style="28" customWidth="1"/>
    <col min="3330" max="3331" width="12.85546875" style="28" customWidth="1"/>
    <col min="3332" max="3335" width="12.85546875" style="28" bestFit="1" customWidth="1"/>
    <col min="3336" max="3336" width="14" style="28" bestFit="1" customWidth="1"/>
    <col min="3337" max="3341" width="12.85546875" style="28" bestFit="1" customWidth="1"/>
    <col min="3342" max="3342" width="14.42578125" style="28" bestFit="1" customWidth="1"/>
    <col min="3343" max="3584" width="9.140625" style="28"/>
    <col min="3585" max="3585" width="24.7109375" style="28" customWidth="1"/>
    <col min="3586" max="3587" width="12.85546875" style="28" customWidth="1"/>
    <col min="3588" max="3591" width="12.85546875" style="28" bestFit="1" customWidth="1"/>
    <col min="3592" max="3592" width="14" style="28" bestFit="1" customWidth="1"/>
    <col min="3593" max="3597" width="12.85546875" style="28" bestFit="1" customWidth="1"/>
    <col min="3598" max="3598" width="14.42578125" style="28" bestFit="1" customWidth="1"/>
    <col min="3599" max="3840" width="9.140625" style="28"/>
    <col min="3841" max="3841" width="24.7109375" style="28" customWidth="1"/>
    <col min="3842" max="3843" width="12.85546875" style="28" customWidth="1"/>
    <col min="3844" max="3847" width="12.85546875" style="28" bestFit="1" customWidth="1"/>
    <col min="3848" max="3848" width="14" style="28" bestFit="1" customWidth="1"/>
    <col min="3849" max="3853" width="12.85546875" style="28" bestFit="1" customWidth="1"/>
    <col min="3854" max="3854" width="14.42578125" style="28" bestFit="1" customWidth="1"/>
    <col min="3855" max="4096" width="9.140625" style="28"/>
    <col min="4097" max="4097" width="24.7109375" style="28" customWidth="1"/>
    <col min="4098" max="4099" width="12.85546875" style="28" customWidth="1"/>
    <col min="4100" max="4103" width="12.85546875" style="28" bestFit="1" customWidth="1"/>
    <col min="4104" max="4104" width="14" style="28" bestFit="1" customWidth="1"/>
    <col min="4105" max="4109" width="12.85546875" style="28" bestFit="1" customWidth="1"/>
    <col min="4110" max="4110" width="14.42578125" style="28" bestFit="1" customWidth="1"/>
    <col min="4111" max="4352" width="9.140625" style="28"/>
    <col min="4353" max="4353" width="24.7109375" style="28" customWidth="1"/>
    <col min="4354" max="4355" width="12.85546875" style="28" customWidth="1"/>
    <col min="4356" max="4359" width="12.85546875" style="28" bestFit="1" customWidth="1"/>
    <col min="4360" max="4360" width="14" style="28" bestFit="1" customWidth="1"/>
    <col min="4361" max="4365" width="12.85546875" style="28" bestFit="1" customWidth="1"/>
    <col min="4366" max="4366" width="14.42578125" style="28" bestFit="1" customWidth="1"/>
    <col min="4367" max="4608" width="9.140625" style="28"/>
    <col min="4609" max="4609" width="24.7109375" style="28" customWidth="1"/>
    <col min="4610" max="4611" width="12.85546875" style="28" customWidth="1"/>
    <col min="4612" max="4615" width="12.85546875" style="28" bestFit="1" customWidth="1"/>
    <col min="4616" max="4616" width="14" style="28" bestFit="1" customWidth="1"/>
    <col min="4617" max="4621" width="12.85546875" style="28" bestFit="1" customWidth="1"/>
    <col min="4622" max="4622" width="14.42578125" style="28" bestFit="1" customWidth="1"/>
    <col min="4623" max="4864" width="9.140625" style="28"/>
    <col min="4865" max="4865" width="24.7109375" style="28" customWidth="1"/>
    <col min="4866" max="4867" width="12.85546875" style="28" customWidth="1"/>
    <col min="4868" max="4871" width="12.85546875" style="28" bestFit="1" customWidth="1"/>
    <col min="4872" max="4872" width="14" style="28" bestFit="1" customWidth="1"/>
    <col min="4873" max="4877" width="12.85546875" style="28" bestFit="1" customWidth="1"/>
    <col min="4878" max="4878" width="14.42578125" style="28" bestFit="1" customWidth="1"/>
    <col min="4879" max="5120" width="9.140625" style="28"/>
    <col min="5121" max="5121" width="24.7109375" style="28" customWidth="1"/>
    <col min="5122" max="5123" width="12.85546875" style="28" customWidth="1"/>
    <col min="5124" max="5127" width="12.85546875" style="28" bestFit="1" customWidth="1"/>
    <col min="5128" max="5128" width="14" style="28" bestFit="1" customWidth="1"/>
    <col min="5129" max="5133" width="12.85546875" style="28" bestFit="1" customWidth="1"/>
    <col min="5134" max="5134" width="14.42578125" style="28" bestFit="1" customWidth="1"/>
    <col min="5135" max="5376" width="9.140625" style="28"/>
    <col min="5377" max="5377" width="24.7109375" style="28" customWidth="1"/>
    <col min="5378" max="5379" width="12.85546875" style="28" customWidth="1"/>
    <col min="5380" max="5383" width="12.85546875" style="28" bestFit="1" customWidth="1"/>
    <col min="5384" max="5384" width="14" style="28" bestFit="1" customWidth="1"/>
    <col min="5385" max="5389" width="12.85546875" style="28" bestFit="1" customWidth="1"/>
    <col min="5390" max="5390" width="14.42578125" style="28" bestFit="1" customWidth="1"/>
    <col min="5391" max="5632" width="9.140625" style="28"/>
    <col min="5633" max="5633" width="24.7109375" style="28" customWidth="1"/>
    <col min="5634" max="5635" width="12.85546875" style="28" customWidth="1"/>
    <col min="5636" max="5639" width="12.85546875" style="28" bestFit="1" customWidth="1"/>
    <col min="5640" max="5640" width="14" style="28" bestFit="1" customWidth="1"/>
    <col min="5641" max="5645" width="12.85546875" style="28" bestFit="1" customWidth="1"/>
    <col min="5646" max="5646" width="14.42578125" style="28" bestFit="1" customWidth="1"/>
    <col min="5647" max="5888" width="9.140625" style="28"/>
    <col min="5889" max="5889" width="24.7109375" style="28" customWidth="1"/>
    <col min="5890" max="5891" width="12.85546875" style="28" customWidth="1"/>
    <col min="5892" max="5895" width="12.85546875" style="28" bestFit="1" customWidth="1"/>
    <col min="5896" max="5896" width="14" style="28" bestFit="1" customWidth="1"/>
    <col min="5897" max="5901" width="12.85546875" style="28" bestFit="1" customWidth="1"/>
    <col min="5902" max="5902" width="14.42578125" style="28" bestFit="1" customWidth="1"/>
    <col min="5903" max="6144" width="9.140625" style="28"/>
    <col min="6145" max="6145" width="24.7109375" style="28" customWidth="1"/>
    <col min="6146" max="6147" width="12.85546875" style="28" customWidth="1"/>
    <col min="6148" max="6151" width="12.85546875" style="28" bestFit="1" customWidth="1"/>
    <col min="6152" max="6152" width="14" style="28" bestFit="1" customWidth="1"/>
    <col min="6153" max="6157" width="12.85546875" style="28" bestFit="1" customWidth="1"/>
    <col min="6158" max="6158" width="14.42578125" style="28" bestFit="1" customWidth="1"/>
    <col min="6159" max="6400" width="9.140625" style="28"/>
    <col min="6401" max="6401" width="24.7109375" style="28" customWidth="1"/>
    <col min="6402" max="6403" width="12.85546875" style="28" customWidth="1"/>
    <col min="6404" max="6407" width="12.85546875" style="28" bestFit="1" customWidth="1"/>
    <col min="6408" max="6408" width="14" style="28" bestFit="1" customWidth="1"/>
    <col min="6409" max="6413" width="12.85546875" style="28" bestFit="1" customWidth="1"/>
    <col min="6414" max="6414" width="14.42578125" style="28" bestFit="1" customWidth="1"/>
    <col min="6415" max="6656" width="9.140625" style="28"/>
    <col min="6657" max="6657" width="24.7109375" style="28" customWidth="1"/>
    <col min="6658" max="6659" width="12.85546875" style="28" customWidth="1"/>
    <col min="6660" max="6663" width="12.85546875" style="28" bestFit="1" customWidth="1"/>
    <col min="6664" max="6664" width="14" style="28" bestFit="1" customWidth="1"/>
    <col min="6665" max="6669" width="12.85546875" style="28" bestFit="1" customWidth="1"/>
    <col min="6670" max="6670" width="14.42578125" style="28" bestFit="1" customWidth="1"/>
    <col min="6671" max="6912" width="9.140625" style="28"/>
    <col min="6913" max="6913" width="24.7109375" style="28" customWidth="1"/>
    <col min="6914" max="6915" width="12.85546875" style="28" customWidth="1"/>
    <col min="6916" max="6919" width="12.85546875" style="28" bestFit="1" customWidth="1"/>
    <col min="6920" max="6920" width="14" style="28" bestFit="1" customWidth="1"/>
    <col min="6921" max="6925" width="12.85546875" style="28" bestFit="1" customWidth="1"/>
    <col min="6926" max="6926" width="14.42578125" style="28" bestFit="1" customWidth="1"/>
    <col min="6927" max="7168" width="9.140625" style="28"/>
    <col min="7169" max="7169" width="24.7109375" style="28" customWidth="1"/>
    <col min="7170" max="7171" width="12.85546875" style="28" customWidth="1"/>
    <col min="7172" max="7175" width="12.85546875" style="28" bestFit="1" customWidth="1"/>
    <col min="7176" max="7176" width="14" style="28" bestFit="1" customWidth="1"/>
    <col min="7177" max="7181" width="12.85546875" style="28" bestFit="1" customWidth="1"/>
    <col min="7182" max="7182" width="14.42578125" style="28" bestFit="1" customWidth="1"/>
    <col min="7183" max="7424" width="9.140625" style="28"/>
    <col min="7425" max="7425" width="24.7109375" style="28" customWidth="1"/>
    <col min="7426" max="7427" width="12.85546875" style="28" customWidth="1"/>
    <col min="7428" max="7431" width="12.85546875" style="28" bestFit="1" customWidth="1"/>
    <col min="7432" max="7432" width="14" style="28" bestFit="1" customWidth="1"/>
    <col min="7433" max="7437" width="12.85546875" style="28" bestFit="1" customWidth="1"/>
    <col min="7438" max="7438" width="14.42578125" style="28" bestFit="1" customWidth="1"/>
    <col min="7439" max="7680" width="9.140625" style="28"/>
    <col min="7681" max="7681" width="24.7109375" style="28" customWidth="1"/>
    <col min="7682" max="7683" width="12.85546875" style="28" customWidth="1"/>
    <col min="7684" max="7687" width="12.85546875" style="28" bestFit="1" customWidth="1"/>
    <col min="7688" max="7688" width="14" style="28" bestFit="1" customWidth="1"/>
    <col min="7689" max="7693" width="12.85546875" style="28" bestFit="1" customWidth="1"/>
    <col min="7694" max="7694" width="14.42578125" style="28" bestFit="1" customWidth="1"/>
    <col min="7695" max="7936" width="9.140625" style="28"/>
    <col min="7937" max="7937" width="24.7109375" style="28" customWidth="1"/>
    <col min="7938" max="7939" width="12.85546875" style="28" customWidth="1"/>
    <col min="7940" max="7943" width="12.85546875" style="28" bestFit="1" customWidth="1"/>
    <col min="7944" max="7944" width="14" style="28" bestFit="1" customWidth="1"/>
    <col min="7945" max="7949" width="12.85546875" style="28" bestFit="1" customWidth="1"/>
    <col min="7950" max="7950" width="14.42578125" style="28" bestFit="1" customWidth="1"/>
    <col min="7951" max="8192" width="9.140625" style="28"/>
    <col min="8193" max="8193" width="24.7109375" style="28" customWidth="1"/>
    <col min="8194" max="8195" width="12.85546875" style="28" customWidth="1"/>
    <col min="8196" max="8199" width="12.85546875" style="28" bestFit="1" customWidth="1"/>
    <col min="8200" max="8200" width="14" style="28" bestFit="1" customWidth="1"/>
    <col min="8201" max="8205" width="12.85546875" style="28" bestFit="1" customWidth="1"/>
    <col min="8206" max="8206" width="14.42578125" style="28" bestFit="1" customWidth="1"/>
    <col min="8207" max="8448" width="9.140625" style="28"/>
    <col min="8449" max="8449" width="24.7109375" style="28" customWidth="1"/>
    <col min="8450" max="8451" width="12.85546875" style="28" customWidth="1"/>
    <col min="8452" max="8455" width="12.85546875" style="28" bestFit="1" customWidth="1"/>
    <col min="8456" max="8456" width="14" style="28" bestFit="1" customWidth="1"/>
    <col min="8457" max="8461" width="12.85546875" style="28" bestFit="1" customWidth="1"/>
    <col min="8462" max="8462" width="14.42578125" style="28" bestFit="1" customWidth="1"/>
    <col min="8463" max="8704" width="9.140625" style="28"/>
    <col min="8705" max="8705" width="24.7109375" style="28" customWidth="1"/>
    <col min="8706" max="8707" width="12.85546875" style="28" customWidth="1"/>
    <col min="8708" max="8711" width="12.85546875" style="28" bestFit="1" customWidth="1"/>
    <col min="8712" max="8712" width="14" style="28" bestFit="1" customWidth="1"/>
    <col min="8713" max="8717" width="12.85546875" style="28" bestFit="1" customWidth="1"/>
    <col min="8718" max="8718" width="14.42578125" style="28" bestFit="1" customWidth="1"/>
    <col min="8719" max="8960" width="9.140625" style="28"/>
    <col min="8961" max="8961" width="24.7109375" style="28" customWidth="1"/>
    <col min="8962" max="8963" width="12.85546875" style="28" customWidth="1"/>
    <col min="8964" max="8967" width="12.85546875" style="28" bestFit="1" customWidth="1"/>
    <col min="8968" max="8968" width="14" style="28" bestFit="1" customWidth="1"/>
    <col min="8969" max="8973" width="12.85546875" style="28" bestFit="1" customWidth="1"/>
    <col min="8974" max="8974" width="14.42578125" style="28" bestFit="1" customWidth="1"/>
    <col min="8975" max="9216" width="9.140625" style="28"/>
    <col min="9217" max="9217" width="24.7109375" style="28" customWidth="1"/>
    <col min="9218" max="9219" width="12.85546875" style="28" customWidth="1"/>
    <col min="9220" max="9223" width="12.85546875" style="28" bestFit="1" customWidth="1"/>
    <col min="9224" max="9224" width="14" style="28" bestFit="1" customWidth="1"/>
    <col min="9225" max="9229" width="12.85546875" style="28" bestFit="1" customWidth="1"/>
    <col min="9230" max="9230" width="14.42578125" style="28" bestFit="1" customWidth="1"/>
    <col min="9231" max="9472" width="9.140625" style="28"/>
    <col min="9473" max="9473" width="24.7109375" style="28" customWidth="1"/>
    <col min="9474" max="9475" width="12.85546875" style="28" customWidth="1"/>
    <col min="9476" max="9479" width="12.85546875" style="28" bestFit="1" customWidth="1"/>
    <col min="9480" max="9480" width="14" style="28" bestFit="1" customWidth="1"/>
    <col min="9481" max="9485" width="12.85546875" style="28" bestFit="1" customWidth="1"/>
    <col min="9486" max="9486" width="14.42578125" style="28" bestFit="1" customWidth="1"/>
    <col min="9487" max="9728" width="9.140625" style="28"/>
    <col min="9729" max="9729" width="24.7109375" style="28" customWidth="1"/>
    <col min="9730" max="9731" width="12.85546875" style="28" customWidth="1"/>
    <col min="9732" max="9735" width="12.85546875" style="28" bestFit="1" customWidth="1"/>
    <col min="9736" max="9736" width="14" style="28" bestFit="1" customWidth="1"/>
    <col min="9737" max="9741" width="12.85546875" style="28" bestFit="1" customWidth="1"/>
    <col min="9742" max="9742" width="14.42578125" style="28" bestFit="1" customWidth="1"/>
    <col min="9743" max="9984" width="9.140625" style="28"/>
    <col min="9985" max="9985" width="24.7109375" style="28" customWidth="1"/>
    <col min="9986" max="9987" width="12.85546875" style="28" customWidth="1"/>
    <col min="9988" max="9991" width="12.85546875" style="28" bestFit="1" customWidth="1"/>
    <col min="9992" max="9992" width="14" style="28" bestFit="1" customWidth="1"/>
    <col min="9993" max="9997" width="12.85546875" style="28" bestFit="1" customWidth="1"/>
    <col min="9998" max="9998" width="14.42578125" style="28" bestFit="1" customWidth="1"/>
    <col min="9999" max="10240" width="9.140625" style="28"/>
    <col min="10241" max="10241" width="24.7109375" style="28" customWidth="1"/>
    <col min="10242" max="10243" width="12.85546875" style="28" customWidth="1"/>
    <col min="10244" max="10247" width="12.85546875" style="28" bestFit="1" customWidth="1"/>
    <col min="10248" max="10248" width="14" style="28" bestFit="1" customWidth="1"/>
    <col min="10249" max="10253" width="12.85546875" style="28" bestFit="1" customWidth="1"/>
    <col min="10254" max="10254" width="14.42578125" style="28" bestFit="1" customWidth="1"/>
    <col min="10255" max="10496" width="9.140625" style="28"/>
    <col min="10497" max="10497" width="24.7109375" style="28" customWidth="1"/>
    <col min="10498" max="10499" width="12.85546875" style="28" customWidth="1"/>
    <col min="10500" max="10503" width="12.85546875" style="28" bestFit="1" customWidth="1"/>
    <col min="10504" max="10504" width="14" style="28" bestFit="1" customWidth="1"/>
    <col min="10505" max="10509" width="12.85546875" style="28" bestFit="1" customWidth="1"/>
    <col min="10510" max="10510" width="14.42578125" style="28" bestFit="1" customWidth="1"/>
    <col min="10511" max="10752" width="9.140625" style="28"/>
    <col min="10753" max="10753" width="24.7109375" style="28" customWidth="1"/>
    <col min="10754" max="10755" width="12.85546875" style="28" customWidth="1"/>
    <col min="10756" max="10759" width="12.85546875" style="28" bestFit="1" customWidth="1"/>
    <col min="10760" max="10760" width="14" style="28" bestFit="1" customWidth="1"/>
    <col min="10761" max="10765" width="12.85546875" style="28" bestFit="1" customWidth="1"/>
    <col min="10766" max="10766" width="14.42578125" style="28" bestFit="1" customWidth="1"/>
    <col min="10767" max="11008" width="9.140625" style="28"/>
    <col min="11009" max="11009" width="24.7109375" style="28" customWidth="1"/>
    <col min="11010" max="11011" width="12.85546875" style="28" customWidth="1"/>
    <col min="11012" max="11015" width="12.85546875" style="28" bestFit="1" customWidth="1"/>
    <col min="11016" max="11016" width="14" style="28" bestFit="1" customWidth="1"/>
    <col min="11017" max="11021" width="12.85546875" style="28" bestFit="1" customWidth="1"/>
    <col min="11022" max="11022" width="14.42578125" style="28" bestFit="1" customWidth="1"/>
    <col min="11023" max="11264" width="9.140625" style="28"/>
    <col min="11265" max="11265" width="24.7109375" style="28" customWidth="1"/>
    <col min="11266" max="11267" width="12.85546875" style="28" customWidth="1"/>
    <col min="11268" max="11271" width="12.85546875" style="28" bestFit="1" customWidth="1"/>
    <col min="11272" max="11272" width="14" style="28" bestFit="1" customWidth="1"/>
    <col min="11273" max="11277" width="12.85546875" style="28" bestFit="1" customWidth="1"/>
    <col min="11278" max="11278" width="14.42578125" style="28" bestFit="1" customWidth="1"/>
    <col min="11279" max="11520" width="9.140625" style="28"/>
    <col min="11521" max="11521" width="24.7109375" style="28" customWidth="1"/>
    <col min="11522" max="11523" width="12.85546875" style="28" customWidth="1"/>
    <col min="11524" max="11527" width="12.85546875" style="28" bestFit="1" customWidth="1"/>
    <col min="11528" max="11528" width="14" style="28" bestFit="1" customWidth="1"/>
    <col min="11529" max="11533" width="12.85546875" style="28" bestFit="1" customWidth="1"/>
    <col min="11534" max="11534" width="14.42578125" style="28" bestFit="1" customWidth="1"/>
    <col min="11535" max="11776" width="9.140625" style="28"/>
    <col min="11777" max="11777" width="24.7109375" style="28" customWidth="1"/>
    <col min="11778" max="11779" width="12.85546875" style="28" customWidth="1"/>
    <col min="11780" max="11783" width="12.85546875" style="28" bestFit="1" customWidth="1"/>
    <col min="11784" max="11784" width="14" style="28" bestFit="1" customWidth="1"/>
    <col min="11785" max="11789" width="12.85546875" style="28" bestFit="1" customWidth="1"/>
    <col min="11790" max="11790" width="14.42578125" style="28" bestFit="1" customWidth="1"/>
    <col min="11791" max="12032" width="9.140625" style="28"/>
    <col min="12033" max="12033" width="24.7109375" style="28" customWidth="1"/>
    <col min="12034" max="12035" width="12.85546875" style="28" customWidth="1"/>
    <col min="12036" max="12039" width="12.85546875" style="28" bestFit="1" customWidth="1"/>
    <col min="12040" max="12040" width="14" style="28" bestFit="1" customWidth="1"/>
    <col min="12041" max="12045" width="12.85546875" style="28" bestFit="1" customWidth="1"/>
    <col min="12046" max="12046" width="14.42578125" style="28" bestFit="1" customWidth="1"/>
    <col min="12047" max="12288" width="9.140625" style="28"/>
    <col min="12289" max="12289" width="24.7109375" style="28" customWidth="1"/>
    <col min="12290" max="12291" width="12.85546875" style="28" customWidth="1"/>
    <col min="12292" max="12295" width="12.85546875" style="28" bestFit="1" customWidth="1"/>
    <col min="12296" max="12296" width="14" style="28" bestFit="1" customWidth="1"/>
    <col min="12297" max="12301" width="12.85546875" style="28" bestFit="1" customWidth="1"/>
    <col min="12302" max="12302" width="14.42578125" style="28" bestFit="1" customWidth="1"/>
    <col min="12303" max="12544" width="9.140625" style="28"/>
    <col min="12545" max="12545" width="24.7109375" style="28" customWidth="1"/>
    <col min="12546" max="12547" width="12.85546875" style="28" customWidth="1"/>
    <col min="12548" max="12551" width="12.85546875" style="28" bestFit="1" customWidth="1"/>
    <col min="12552" max="12552" width="14" style="28" bestFit="1" customWidth="1"/>
    <col min="12553" max="12557" width="12.85546875" style="28" bestFit="1" customWidth="1"/>
    <col min="12558" max="12558" width="14.42578125" style="28" bestFit="1" customWidth="1"/>
    <col min="12559" max="12800" width="9.140625" style="28"/>
    <col min="12801" max="12801" width="24.7109375" style="28" customWidth="1"/>
    <col min="12802" max="12803" width="12.85546875" style="28" customWidth="1"/>
    <col min="12804" max="12807" width="12.85546875" style="28" bestFit="1" customWidth="1"/>
    <col min="12808" max="12808" width="14" style="28" bestFit="1" customWidth="1"/>
    <col min="12809" max="12813" width="12.85546875" style="28" bestFit="1" customWidth="1"/>
    <col min="12814" max="12814" width="14.42578125" style="28" bestFit="1" customWidth="1"/>
    <col min="12815" max="13056" width="9.140625" style="28"/>
    <col min="13057" max="13057" width="24.7109375" style="28" customWidth="1"/>
    <col min="13058" max="13059" width="12.85546875" style="28" customWidth="1"/>
    <col min="13060" max="13063" width="12.85546875" style="28" bestFit="1" customWidth="1"/>
    <col min="13064" max="13064" width="14" style="28" bestFit="1" customWidth="1"/>
    <col min="13065" max="13069" width="12.85546875" style="28" bestFit="1" customWidth="1"/>
    <col min="13070" max="13070" width="14.42578125" style="28" bestFit="1" customWidth="1"/>
    <col min="13071" max="13312" width="9.140625" style="28"/>
    <col min="13313" max="13313" width="24.7109375" style="28" customWidth="1"/>
    <col min="13314" max="13315" width="12.85546875" style="28" customWidth="1"/>
    <col min="13316" max="13319" width="12.85546875" style="28" bestFit="1" customWidth="1"/>
    <col min="13320" max="13320" width="14" style="28" bestFit="1" customWidth="1"/>
    <col min="13321" max="13325" width="12.85546875" style="28" bestFit="1" customWidth="1"/>
    <col min="13326" max="13326" width="14.42578125" style="28" bestFit="1" customWidth="1"/>
    <col min="13327" max="13568" width="9.140625" style="28"/>
    <col min="13569" max="13569" width="24.7109375" style="28" customWidth="1"/>
    <col min="13570" max="13571" width="12.85546875" style="28" customWidth="1"/>
    <col min="13572" max="13575" width="12.85546875" style="28" bestFit="1" customWidth="1"/>
    <col min="13576" max="13576" width="14" style="28" bestFit="1" customWidth="1"/>
    <col min="13577" max="13581" width="12.85546875" style="28" bestFit="1" customWidth="1"/>
    <col min="13582" max="13582" width="14.42578125" style="28" bestFit="1" customWidth="1"/>
    <col min="13583" max="13824" width="9.140625" style="28"/>
    <col min="13825" max="13825" width="24.7109375" style="28" customWidth="1"/>
    <col min="13826" max="13827" width="12.85546875" style="28" customWidth="1"/>
    <col min="13828" max="13831" width="12.85546875" style="28" bestFit="1" customWidth="1"/>
    <col min="13832" max="13832" width="14" style="28" bestFit="1" customWidth="1"/>
    <col min="13833" max="13837" width="12.85546875" style="28" bestFit="1" customWidth="1"/>
    <col min="13838" max="13838" width="14.42578125" style="28" bestFit="1" customWidth="1"/>
    <col min="13839" max="14080" width="9.140625" style="28"/>
    <col min="14081" max="14081" width="24.7109375" style="28" customWidth="1"/>
    <col min="14082" max="14083" width="12.85546875" style="28" customWidth="1"/>
    <col min="14084" max="14087" width="12.85546875" style="28" bestFit="1" customWidth="1"/>
    <col min="14088" max="14088" width="14" style="28" bestFit="1" customWidth="1"/>
    <col min="14089" max="14093" width="12.85546875" style="28" bestFit="1" customWidth="1"/>
    <col min="14094" max="14094" width="14.42578125" style="28" bestFit="1" customWidth="1"/>
    <col min="14095" max="14336" width="9.140625" style="28"/>
    <col min="14337" max="14337" width="24.7109375" style="28" customWidth="1"/>
    <col min="14338" max="14339" width="12.85546875" style="28" customWidth="1"/>
    <col min="14340" max="14343" width="12.85546875" style="28" bestFit="1" customWidth="1"/>
    <col min="14344" max="14344" width="14" style="28" bestFit="1" customWidth="1"/>
    <col min="14345" max="14349" width="12.85546875" style="28" bestFit="1" customWidth="1"/>
    <col min="14350" max="14350" width="14.42578125" style="28" bestFit="1" customWidth="1"/>
    <col min="14351" max="14592" width="9.140625" style="28"/>
    <col min="14593" max="14593" width="24.7109375" style="28" customWidth="1"/>
    <col min="14594" max="14595" width="12.85546875" style="28" customWidth="1"/>
    <col min="14596" max="14599" width="12.85546875" style="28" bestFit="1" customWidth="1"/>
    <col min="14600" max="14600" width="14" style="28" bestFit="1" customWidth="1"/>
    <col min="14601" max="14605" width="12.85546875" style="28" bestFit="1" customWidth="1"/>
    <col min="14606" max="14606" width="14.42578125" style="28" bestFit="1" customWidth="1"/>
    <col min="14607" max="14848" width="9.140625" style="28"/>
    <col min="14849" max="14849" width="24.7109375" style="28" customWidth="1"/>
    <col min="14850" max="14851" width="12.85546875" style="28" customWidth="1"/>
    <col min="14852" max="14855" width="12.85546875" style="28" bestFit="1" customWidth="1"/>
    <col min="14856" max="14856" width="14" style="28" bestFit="1" customWidth="1"/>
    <col min="14857" max="14861" width="12.85546875" style="28" bestFit="1" customWidth="1"/>
    <col min="14862" max="14862" width="14.42578125" style="28" bestFit="1" customWidth="1"/>
    <col min="14863" max="15104" width="9.140625" style="28"/>
    <col min="15105" max="15105" width="24.7109375" style="28" customWidth="1"/>
    <col min="15106" max="15107" width="12.85546875" style="28" customWidth="1"/>
    <col min="15108" max="15111" width="12.85546875" style="28" bestFit="1" customWidth="1"/>
    <col min="15112" max="15112" width="14" style="28" bestFit="1" customWidth="1"/>
    <col min="15113" max="15117" width="12.85546875" style="28" bestFit="1" customWidth="1"/>
    <col min="15118" max="15118" width="14.42578125" style="28" bestFit="1" customWidth="1"/>
    <col min="15119" max="15360" width="9.140625" style="28"/>
    <col min="15361" max="15361" width="24.7109375" style="28" customWidth="1"/>
    <col min="15362" max="15363" width="12.85546875" style="28" customWidth="1"/>
    <col min="15364" max="15367" width="12.85546875" style="28" bestFit="1" customWidth="1"/>
    <col min="15368" max="15368" width="14" style="28" bestFit="1" customWidth="1"/>
    <col min="15369" max="15373" width="12.85546875" style="28" bestFit="1" customWidth="1"/>
    <col min="15374" max="15374" width="14.42578125" style="28" bestFit="1" customWidth="1"/>
    <col min="15375" max="15616" width="9.140625" style="28"/>
    <col min="15617" max="15617" width="24.7109375" style="28" customWidth="1"/>
    <col min="15618" max="15619" width="12.85546875" style="28" customWidth="1"/>
    <col min="15620" max="15623" width="12.85546875" style="28" bestFit="1" customWidth="1"/>
    <col min="15624" max="15624" width="14" style="28" bestFit="1" customWidth="1"/>
    <col min="15625" max="15629" width="12.85546875" style="28" bestFit="1" customWidth="1"/>
    <col min="15630" max="15630" width="14.42578125" style="28" bestFit="1" customWidth="1"/>
    <col min="15631" max="15872" width="9.140625" style="28"/>
    <col min="15873" max="15873" width="24.7109375" style="28" customWidth="1"/>
    <col min="15874" max="15875" width="12.85546875" style="28" customWidth="1"/>
    <col min="15876" max="15879" width="12.85546875" style="28" bestFit="1" customWidth="1"/>
    <col min="15880" max="15880" width="14" style="28" bestFit="1" customWidth="1"/>
    <col min="15881" max="15885" width="12.85546875" style="28" bestFit="1" customWidth="1"/>
    <col min="15886" max="15886" width="14.42578125" style="28" bestFit="1" customWidth="1"/>
    <col min="15887" max="16128" width="9.140625" style="28"/>
    <col min="16129" max="16129" width="24.7109375" style="28" customWidth="1"/>
    <col min="16130" max="16131" width="12.85546875" style="28" customWidth="1"/>
    <col min="16132" max="16135" width="12.85546875" style="28" bestFit="1" customWidth="1"/>
    <col min="16136" max="16136" width="14" style="28" bestFit="1" customWidth="1"/>
    <col min="16137" max="16141" width="12.85546875" style="28" bestFit="1" customWidth="1"/>
    <col min="16142" max="16142" width="14.42578125" style="28" bestFit="1" customWidth="1"/>
    <col min="16143" max="16384" width="9.140625" style="28"/>
  </cols>
  <sheetData>
    <row r="2" spans="1:14" ht="18">
      <c r="A2" s="27" t="s">
        <v>260</v>
      </c>
    </row>
    <row r="4" spans="1:14"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row>
    <row r="5" spans="1:14" ht="14.25">
      <c r="A5" s="31"/>
      <c r="B5" s="31"/>
      <c r="C5" s="31"/>
      <c r="D5" s="31"/>
      <c r="E5" s="31"/>
      <c r="F5" s="31"/>
      <c r="G5" s="31"/>
      <c r="H5" s="31"/>
      <c r="I5" s="31"/>
      <c r="J5" s="31"/>
      <c r="K5" s="31"/>
      <c r="L5" s="31"/>
      <c r="M5" s="31"/>
      <c r="N5" s="31"/>
    </row>
    <row r="6" spans="1:14" ht="14.25">
      <c r="A6" s="31" t="s">
        <v>10</v>
      </c>
      <c r="B6" s="14">
        <v>3907.28</v>
      </c>
      <c r="C6" s="14">
        <v>11706.68</v>
      </c>
      <c r="D6" s="32">
        <v>6037.73</v>
      </c>
      <c r="E6" s="32">
        <v>6635.07</v>
      </c>
      <c r="F6" s="19">
        <v>5637.19</v>
      </c>
      <c r="G6" s="32">
        <v>6058.12</v>
      </c>
      <c r="H6" s="14"/>
      <c r="I6" s="32"/>
      <c r="J6" s="47"/>
      <c r="K6" s="32"/>
      <c r="L6" s="14"/>
      <c r="M6" s="14"/>
      <c r="N6" s="32">
        <f t="shared" ref="N6:N22" si="0">SUM(B6:M6)</f>
        <v>39982.070000000007</v>
      </c>
    </row>
    <row r="7" spans="1:14" ht="14.25">
      <c r="A7" s="31" t="s">
        <v>11</v>
      </c>
      <c r="B7" s="14">
        <v>1766.92</v>
      </c>
      <c r="C7" s="14">
        <v>5293.9</v>
      </c>
      <c r="D7" s="32">
        <v>2730.33</v>
      </c>
      <c r="E7" s="32">
        <v>3000.46</v>
      </c>
      <c r="F7" s="19">
        <v>2549.1999999999998</v>
      </c>
      <c r="G7" s="32">
        <v>2739.55</v>
      </c>
      <c r="H7" s="14"/>
      <c r="I7" s="32"/>
      <c r="J7" s="47"/>
      <c r="K7" s="32"/>
      <c r="L7" s="14"/>
      <c r="M7" s="14"/>
      <c r="N7" s="32">
        <f t="shared" si="0"/>
        <v>18080.36</v>
      </c>
    </row>
    <row r="8" spans="1:14" ht="14.25">
      <c r="A8" s="31" t="s">
        <v>12</v>
      </c>
      <c r="B8" s="14">
        <v>155114.42000000001</v>
      </c>
      <c r="C8" s="14">
        <v>464741.65</v>
      </c>
      <c r="D8" s="32">
        <v>239690.74</v>
      </c>
      <c r="E8" s="32">
        <v>263404.75</v>
      </c>
      <c r="F8" s="19">
        <v>223789.82</v>
      </c>
      <c r="G8" s="32">
        <v>240500.24</v>
      </c>
      <c r="H8" s="14"/>
      <c r="I8" s="32"/>
      <c r="J8" s="47"/>
      <c r="K8" s="32"/>
      <c r="L8" s="14"/>
      <c r="M8" s="14"/>
      <c r="N8" s="32">
        <f t="shared" si="0"/>
        <v>1587241.62</v>
      </c>
    </row>
    <row r="9" spans="1:14" ht="14.25">
      <c r="A9" s="31" t="s">
        <v>13</v>
      </c>
      <c r="B9" s="14">
        <v>3617.54</v>
      </c>
      <c r="C9" s="14">
        <v>10838.58</v>
      </c>
      <c r="D9" s="32">
        <v>5590</v>
      </c>
      <c r="E9" s="32">
        <v>6143.05</v>
      </c>
      <c r="F9" s="19">
        <v>5219.16</v>
      </c>
      <c r="G9" s="32">
        <v>5608.88</v>
      </c>
      <c r="H9" s="14"/>
      <c r="I9" s="32"/>
      <c r="J9" s="47"/>
      <c r="K9" s="32"/>
      <c r="L9" s="14"/>
      <c r="M9" s="14"/>
      <c r="N9" s="32">
        <f t="shared" si="0"/>
        <v>37017.21</v>
      </c>
    </row>
    <row r="10" spans="1:14" ht="14.25">
      <c r="A10" s="31" t="s">
        <v>14</v>
      </c>
      <c r="B10" s="14">
        <v>3759.65</v>
      </c>
      <c r="C10" s="14">
        <v>11264.37</v>
      </c>
      <c r="D10" s="32">
        <v>5809.61</v>
      </c>
      <c r="E10" s="32">
        <v>6384.38</v>
      </c>
      <c r="F10" s="19">
        <v>5424.2</v>
      </c>
      <c r="G10" s="32">
        <v>5829.23</v>
      </c>
      <c r="H10" s="14"/>
      <c r="I10" s="32"/>
      <c r="J10" s="47"/>
      <c r="K10" s="32"/>
      <c r="L10" s="14"/>
      <c r="M10" s="14"/>
      <c r="N10" s="32">
        <f t="shared" si="0"/>
        <v>38471.440000000002</v>
      </c>
    </row>
    <row r="11" spans="1:14" ht="14.25">
      <c r="A11" s="31" t="s">
        <v>15</v>
      </c>
      <c r="B11" s="14">
        <v>70.41</v>
      </c>
      <c r="C11" s="14">
        <v>210.96</v>
      </c>
      <c r="D11" s="32">
        <v>108.8</v>
      </c>
      <c r="E11" s="32">
        <v>119.56</v>
      </c>
      <c r="F11" s="19">
        <v>101.58</v>
      </c>
      <c r="G11" s="32">
        <v>109.17</v>
      </c>
      <c r="H11" s="14"/>
      <c r="I11" s="32"/>
      <c r="J11" s="47"/>
      <c r="K11" s="32"/>
      <c r="L11" s="14"/>
      <c r="M11" s="14"/>
      <c r="N11" s="32">
        <f t="shared" si="0"/>
        <v>720.48</v>
      </c>
    </row>
    <row r="12" spans="1:14" ht="14.25">
      <c r="A12" s="31" t="s">
        <v>16</v>
      </c>
      <c r="B12" s="14">
        <v>120.07</v>
      </c>
      <c r="C12" s="14">
        <v>359.75</v>
      </c>
      <c r="D12" s="32">
        <v>185.54</v>
      </c>
      <c r="E12" s="32">
        <v>203.9</v>
      </c>
      <c r="F12" s="19">
        <v>173.23</v>
      </c>
      <c r="G12" s="32">
        <v>186.17</v>
      </c>
      <c r="H12" s="14"/>
      <c r="I12" s="32"/>
      <c r="J12" s="47"/>
      <c r="K12" s="32"/>
      <c r="L12" s="14"/>
      <c r="M12" s="14"/>
      <c r="N12" s="32">
        <f t="shared" si="0"/>
        <v>1228.6600000000001</v>
      </c>
    </row>
    <row r="13" spans="1:14" ht="14.25">
      <c r="A13" s="31" t="s">
        <v>17</v>
      </c>
      <c r="B13" s="14">
        <v>1154.1099999999999</v>
      </c>
      <c r="C13" s="14">
        <v>3457.85</v>
      </c>
      <c r="D13" s="32">
        <v>1783.39</v>
      </c>
      <c r="E13" s="32">
        <v>1959.83</v>
      </c>
      <c r="F13" s="19">
        <v>1665.08</v>
      </c>
      <c r="G13" s="32">
        <v>1789.41</v>
      </c>
      <c r="H13" s="14"/>
      <c r="I13" s="32"/>
      <c r="J13" s="47"/>
      <c r="K13" s="32"/>
      <c r="L13" s="14"/>
      <c r="M13" s="14"/>
      <c r="N13" s="32">
        <f t="shared" si="0"/>
        <v>11809.67</v>
      </c>
    </row>
    <row r="14" spans="1:14" ht="14.25">
      <c r="A14" s="31" t="s">
        <v>18</v>
      </c>
      <c r="B14" s="14">
        <v>405.54</v>
      </c>
      <c r="C14" s="14">
        <v>1215.03</v>
      </c>
      <c r="D14" s="32">
        <v>626.65</v>
      </c>
      <c r="E14" s="32">
        <v>688.65</v>
      </c>
      <c r="F14" s="19">
        <v>585.08000000000004</v>
      </c>
      <c r="G14" s="32">
        <v>628.77</v>
      </c>
      <c r="H14" s="14"/>
      <c r="I14" s="32"/>
      <c r="J14" s="47"/>
      <c r="K14" s="32"/>
      <c r="L14" s="14"/>
      <c r="M14" s="14"/>
      <c r="N14" s="32">
        <f t="shared" si="0"/>
        <v>4149.7199999999993</v>
      </c>
    </row>
    <row r="15" spans="1:14" ht="14.25">
      <c r="A15" s="31" t="s">
        <v>19</v>
      </c>
      <c r="B15" s="14">
        <v>306.66000000000003</v>
      </c>
      <c r="C15" s="14">
        <v>918.8</v>
      </c>
      <c r="D15" s="32">
        <v>473.87</v>
      </c>
      <c r="E15" s="32">
        <v>520.76</v>
      </c>
      <c r="F15" s="19">
        <v>442.44</v>
      </c>
      <c r="G15" s="32">
        <v>475.47</v>
      </c>
      <c r="H15" s="14"/>
      <c r="I15" s="32"/>
      <c r="J15" s="47"/>
      <c r="K15" s="32"/>
      <c r="L15" s="14"/>
      <c r="M15" s="14"/>
      <c r="N15" s="32">
        <f t="shared" si="0"/>
        <v>3138</v>
      </c>
    </row>
    <row r="16" spans="1:14" ht="14.25">
      <c r="A16" s="31" t="s">
        <v>20</v>
      </c>
      <c r="B16" s="14">
        <v>4221.72</v>
      </c>
      <c r="C16" s="14">
        <v>12648.8</v>
      </c>
      <c r="D16" s="32">
        <v>6523.62</v>
      </c>
      <c r="E16" s="32">
        <v>7169.04</v>
      </c>
      <c r="F16" s="19">
        <v>6090.85</v>
      </c>
      <c r="G16" s="32">
        <v>6545.65</v>
      </c>
      <c r="H16" s="14"/>
      <c r="I16" s="32"/>
      <c r="J16" s="47"/>
      <c r="K16" s="32"/>
      <c r="L16" s="14"/>
      <c r="M16" s="14"/>
      <c r="N16" s="32">
        <f t="shared" si="0"/>
        <v>43199.68</v>
      </c>
    </row>
    <row r="17" spans="1:14" ht="14.25">
      <c r="A17" s="31" t="s">
        <v>21</v>
      </c>
      <c r="B17" s="14">
        <v>309.26</v>
      </c>
      <c r="C17" s="14">
        <v>926.57</v>
      </c>
      <c r="D17" s="32">
        <v>477.88</v>
      </c>
      <c r="E17" s="32">
        <v>525.16</v>
      </c>
      <c r="F17" s="19">
        <v>446.18</v>
      </c>
      <c r="G17" s="32">
        <v>479.49</v>
      </c>
      <c r="H17" s="14"/>
      <c r="I17" s="32"/>
      <c r="J17" s="47"/>
      <c r="K17" s="32"/>
      <c r="L17" s="14"/>
      <c r="M17" s="14"/>
      <c r="N17" s="32">
        <f t="shared" si="0"/>
        <v>3164.54</v>
      </c>
    </row>
    <row r="18" spans="1:14" ht="14.25">
      <c r="A18" s="31" t="s">
        <v>22</v>
      </c>
      <c r="B18" s="14">
        <v>3358.52</v>
      </c>
      <c r="C18" s="14">
        <v>10062.549999999999</v>
      </c>
      <c r="D18" s="32">
        <v>5189.76</v>
      </c>
      <c r="E18" s="32">
        <v>5703.22</v>
      </c>
      <c r="F18" s="19">
        <v>4845.4799999999996</v>
      </c>
      <c r="G18" s="32">
        <v>5207.29</v>
      </c>
      <c r="H18" s="14"/>
      <c r="I18" s="32"/>
      <c r="J18" s="47"/>
      <c r="K18" s="32"/>
      <c r="L18" s="14"/>
      <c r="M18" s="14"/>
      <c r="N18" s="32">
        <f t="shared" si="0"/>
        <v>34366.82</v>
      </c>
    </row>
    <row r="19" spans="1:14" ht="14.25">
      <c r="A19" s="31" t="s">
        <v>23</v>
      </c>
      <c r="B19" s="14">
        <v>465.77</v>
      </c>
      <c r="C19" s="14">
        <v>1395.49</v>
      </c>
      <c r="D19" s="32">
        <v>719.73</v>
      </c>
      <c r="E19" s="32">
        <v>790.93</v>
      </c>
      <c r="F19" s="19">
        <v>671.98</v>
      </c>
      <c r="G19" s="32">
        <v>722.16</v>
      </c>
      <c r="H19" s="14"/>
      <c r="I19" s="32"/>
      <c r="J19" s="47"/>
      <c r="K19" s="32"/>
      <c r="L19" s="14"/>
      <c r="M19" s="14"/>
      <c r="N19" s="32">
        <f t="shared" si="0"/>
        <v>4766.0599999999995</v>
      </c>
    </row>
    <row r="20" spans="1:14" ht="14.25">
      <c r="A20" s="31" t="s">
        <v>24</v>
      </c>
      <c r="B20" s="14">
        <v>288.95999999999998</v>
      </c>
      <c r="C20" s="14">
        <v>865.77</v>
      </c>
      <c r="D20" s="32">
        <v>446.52</v>
      </c>
      <c r="E20" s="32">
        <v>490.7</v>
      </c>
      <c r="F20" s="19">
        <v>416.9</v>
      </c>
      <c r="G20" s="32">
        <v>448.03</v>
      </c>
      <c r="H20" s="14"/>
      <c r="I20" s="32"/>
      <c r="J20" s="47"/>
      <c r="K20" s="32"/>
      <c r="L20" s="14"/>
      <c r="M20" s="14"/>
      <c r="N20" s="32">
        <f t="shared" si="0"/>
        <v>2956.88</v>
      </c>
    </row>
    <row r="21" spans="1:14" ht="14.25">
      <c r="A21" s="31" t="s">
        <v>25</v>
      </c>
      <c r="B21" s="14">
        <v>33315.15</v>
      </c>
      <c r="C21" s="14">
        <v>99816.24</v>
      </c>
      <c r="D21" s="32">
        <v>51480.27</v>
      </c>
      <c r="E21" s="32">
        <v>56573.52</v>
      </c>
      <c r="F21" s="19">
        <v>48065.11</v>
      </c>
      <c r="G21" s="32">
        <v>51654.14</v>
      </c>
      <c r="H21" s="14"/>
      <c r="I21" s="32"/>
      <c r="J21" s="47"/>
      <c r="K21" s="32"/>
      <c r="L21" s="14"/>
      <c r="M21" s="14"/>
      <c r="N21" s="32">
        <f t="shared" si="0"/>
        <v>340904.43</v>
      </c>
    </row>
    <row r="22" spans="1:14" ht="14.25">
      <c r="A22" s="31" t="s">
        <v>26</v>
      </c>
      <c r="B22" s="26">
        <v>661.89</v>
      </c>
      <c r="C22" s="26">
        <v>1983.1</v>
      </c>
      <c r="D22" s="32">
        <v>1022.78</v>
      </c>
      <c r="E22" s="32">
        <v>1123.97</v>
      </c>
      <c r="F22" s="48">
        <v>954.93</v>
      </c>
      <c r="G22" s="32">
        <v>1026.24</v>
      </c>
      <c r="H22" s="26"/>
      <c r="I22" s="32"/>
      <c r="J22" s="32"/>
      <c r="K22" s="32"/>
      <c r="L22" s="26"/>
      <c r="M22" s="26"/>
      <c r="N22" s="32">
        <f t="shared" si="0"/>
        <v>6772.91</v>
      </c>
    </row>
    <row r="23" spans="1:14" ht="14.25">
      <c r="A23" s="31"/>
      <c r="B23" s="32"/>
      <c r="C23" s="32"/>
      <c r="D23" s="32"/>
      <c r="E23" s="32"/>
      <c r="F23" s="32"/>
      <c r="G23" s="32"/>
      <c r="H23" s="32"/>
      <c r="I23" s="32"/>
      <c r="J23" s="49"/>
      <c r="K23" s="32"/>
      <c r="L23" s="32"/>
      <c r="M23" s="32"/>
      <c r="N23" s="32"/>
    </row>
    <row r="24" spans="1:14" ht="14.25">
      <c r="A24" s="31" t="s">
        <v>9</v>
      </c>
      <c r="B24" s="33">
        <f t="shared" ref="B24:M24" si="1">SUM(B6:B23)</f>
        <v>212843.87000000002</v>
      </c>
      <c r="C24" s="33">
        <f t="shared" si="1"/>
        <v>637706.09000000008</v>
      </c>
      <c r="D24" s="33">
        <f t="shared" si="1"/>
        <v>328897.22000000003</v>
      </c>
      <c r="E24" s="33">
        <f t="shared" si="1"/>
        <v>361436.95</v>
      </c>
      <c r="F24" s="33">
        <f t="shared" si="1"/>
        <v>307078.41000000003</v>
      </c>
      <c r="G24" s="33">
        <f t="shared" si="1"/>
        <v>330008.01</v>
      </c>
      <c r="H24" s="33">
        <f t="shared" si="1"/>
        <v>0</v>
      </c>
      <c r="I24" s="33">
        <f t="shared" si="1"/>
        <v>0</v>
      </c>
      <c r="J24" s="33">
        <f t="shared" si="1"/>
        <v>0</v>
      </c>
      <c r="K24" s="33">
        <f t="shared" si="1"/>
        <v>0</v>
      </c>
      <c r="L24" s="33">
        <f t="shared" si="1"/>
        <v>0</v>
      </c>
      <c r="M24" s="33">
        <f t="shared" si="1"/>
        <v>0</v>
      </c>
      <c r="N24" s="33">
        <f>SUM(N6:N22)</f>
        <v>2177970.5499999998</v>
      </c>
    </row>
    <row r="25" spans="1:14" ht="14.25">
      <c r="A25" s="31"/>
      <c r="B25" s="36"/>
      <c r="C25" s="36"/>
      <c r="D25" s="36"/>
      <c r="E25" s="36"/>
      <c r="F25" s="36"/>
      <c r="G25" s="36"/>
      <c r="H25" s="36"/>
      <c r="I25" s="36"/>
      <c r="J25" s="36" t="s">
        <v>76</v>
      </c>
      <c r="K25" s="36" t="s">
        <v>76</v>
      </c>
      <c r="L25" s="36"/>
      <c r="M25" s="36"/>
      <c r="N25" s="32"/>
    </row>
    <row r="26" spans="1:14" ht="14.25">
      <c r="A26" s="31" t="s">
        <v>52</v>
      </c>
      <c r="B26" s="50">
        <f>2436792.27+11395.03+8367.28</f>
        <v>2456554.5799999996</v>
      </c>
      <c r="C26" s="50">
        <v>7310780.5700000003</v>
      </c>
      <c r="D26" s="50">
        <v>3730299.26</v>
      </c>
      <c r="E26" s="101">
        <v>3871355.76</v>
      </c>
      <c r="F26" s="50">
        <v>3498447.09</v>
      </c>
      <c r="G26" s="50">
        <v>3794024.7</v>
      </c>
      <c r="H26" s="50"/>
      <c r="I26" s="50"/>
      <c r="J26" s="50"/>
      <c r="K26" s="50"/>
      <c r="L26" s="50"/>
      <c r="M26" s="50"/>
      <c r="N26" s="32">
        <f>SUM(B26:M26)</f>
        <v>24661461.960000001</v>
      </c>
    </row>
    <row r="27" spans="1:14" ht="14.25">
      <c r="A27" s="31" t="s">
        <v>53</v>
      </c>
      <c r="B27" s="50">
        <v>63855.56</v>
      </c>
      <c r="C27" s="50">
        <v>195997.81</v>
      </c>
      <c r="D27" s="50">
        <v>98689.09</v>
      </c>
      <c r="E27" s="101">
        <v>108456.4</v>
      </c>
      <c r="F27" s="50">
        <v>92306.03</v>
      </c>
      <c r="G27" s="50">
        <v>99045.96</v>
      </c>
      <c r="H27" s="50"/>
      <c r="I27" s="50"/>
      <c r="J27" s="50"/>
      <c r="K27" s="50"/>
      <c r="L27" s="50"/>
      <c r="M27" s="50"/>
      <c r="N27" s="32">
        <f>SUM(B27:M27)</f>
        <v>658350.85</v>
      </c>
    </row>
    <row r="28" spans="1:14" ht="14.25">
      <c r="A28" s="31"/>
      <c r="B28" s="31"/>
      <c r="C28" s="31"/>
      <c r="D28" s="31"/>
      <c r="E28" s="31"/>
      <c r="F28" s="31"/>
      <c r="G28" s="31"/>
      <c r="H28" s="31"/>
      <c r="I28" s="31"/>
      <c r="J28" s="31"/>
      <c r="K28" s="31"/>
      <c r="L28" s="31"/>
      <c r="M28" s="31"/>
      <c r="N28" s="32"/>
    </row>
    <row r="29" spans="1:14" ht="15" thickBot="1">
      <c r="A29" s="31" t="s">
        <v>54</v>
      </c>
      <c r="B29" s="38">
        <f>SUM(B24:B27)</f>
        <v>2733254.01</v>
      </c>
      <c r="C29" s="38">
        <f t="shared" ref="C29:N29" si="2">SUM(C24:C27)</f>
        <v>8144484.4699999997</v>
      </c>
      <c r="D29" s="38">
        <f t="shared" si="2"/>
        <v>4157885.57</v>
      </c>
      <c r="E29" s="38">
        <f t="shared" si="2"/>
        <v>4341249.1100000003</v>
      </c>
      <c r="F29" s="38">
        <f t="shared" si="2"/>
        <v>3897831.53</v>
      </c>
      <c r="G29" s="38">
        <f>SUM(G24:G27)</f>
        <v>4223078.67</v>
      </c>
      <c r="H29" s="38">
        <f t="shared" si="2"/>
        <v>0</v>
      </c>
      <c r="I29" s="38">
        <f t="shared" si="2"/>
        <v>0</v>
      </c>
      <c r="J29" s="38">
        <f t="shared" si="2"/>
        <v>0</v>
      </c>
      <c r="K29" s="38">
        <f t="shared" si="2"/>
        <v>0</v>
      </c>
      <c r="L29" s="38">
        <f t="shared" si="2"/>
        <v>0</v>
      </c>
      <c r="M29" s="38">
        <f t="shared" si="2"/>
        <v>0</v>
      </c>
      <c r="N29" s="38">
        <f t="shared" si="2"/>
        <v>27497783.360000003</v>
      </c>
    </row>
    <row r="30" spans="1:14" ht="15" thickTop="1">
      <c r="A30" s="31"/>
      <c r="B30" s="31"/>
      <c r="C30" s="31"/>
      <c r="D30" s="31"/>
      <c r="E30" s="31"/>
      <c r="F30" s="31"/>
      <c r="G30" s="31"/>
      <c r="H30" s="31"/>
      <c r="I30" s="31"/>
      <c r="J30" s="31"/>
      <c r="K30" s="31"/>
      <c r="L30" s="31"/>
      <c r="M30" s="31"/>
      <c r="N30" s="32"/>
    </row>
    <row r="31" spans="1:14" ht="14.25">
      <c r="A31" s="31" t="s">
        <v>55</v>
      </c>
      <c r="B31" s="32">
        <v>11395.03</v>
      </c>
      <c r="C31" s="32">
        <v>14362.07</v>
      </c>
      <c r="D31" s="32">
        <v>2777.92</v>
      </c>
      <c r="E31" s="32">
        <v>3617.5</v>
      </c>
      <c r="F31" s="32">
        <v>2687.5</v>
      </c>
      <c r="G31" s="32">
        <v>10437.5</v>
      </c>
      <c r="H31" s="32"/>
      <c r="I31" s="32"/>
      <c r="J31" s="32"/>
      <c r="K31" s="32"/>
      <c r="L31" s="32"/>
      <c r="M31" s="32"/>
      <c r="N31" s="32">
        <f t="shared" ref="N31:N37" si="3">SUM(B31:M31)</f>
        <v>45277.52</v>
      </c>
    </row>
    <row r="32" spans="1:14" ht="14.25">
      <c r="A32" s="31"/>
      <c r="B32" s="32"/>
      <c r="C32" s="32"/>
      <c r="D32" s="32"/>
      <c r="E32" s="32"/>
      <c r="F32" s="32"/>
      <c r="G32" s="32"/>
      <c r="H32" s="32"/>
      <c r="I32" s="32"/>
      <c r="J32" s="32"/>
      <c r="K32" s="32"/>
      <c r="L32" s="32"/>
      <c r="M32" s="32"/>
      <c r="N32" s="32"/>
    </row>
    <row r="33" spans="1:14" ht="15">
      <c r="A33" s="31" t="s">
        <v>268</v>
      </c>
      <c r="B33" s="31"/>
      <c r="C33" s="31"/>
      <c r="D33" s="31"/>
      <c r="E33" s="31"/>
      <c r="F33" s="31"/>
      <c r="G33" s="31"/>
      <c r="H33" s="31"/>
      <c r="I33" s="31"/>
      <c r="J33" s="31"/>
      <c r="K33" s="31"/>
      <c r="L33" s="31"/>
      <c r="M33" s="31"/>
      <c r="N33" s="32"/>
    </row>
    <row r="34" spans="1:14" ht="14.25">
      <c r="A34" s="31" t="s">
        <v>255</v>
      </c>
      <c r="B34" s="85">
        <v>575040.74</v>
      </c>
      <c r="C34" s="42">
        <v>768600.81</v>
      </c>
      <c r="D34" s="42">
        <v>911757.95</v>
      </c>
      <c r="E34" s="42">
        <v>715934.91</v>
      </c>
      <c r="F34" s="42">
        <v>761525.15</v>
      </c>
      <c r="G34" s="42">
        <v>799444.8</v>
      </c>
      <c r="H34" s="42"/>
      <c r="I34" s="42"/>
      <c r="J34" s="42"/>
      <c r="K34" s="42"/>
      <c r="L34" s="42"/>
      <c r="M34" s="37"/>
      <c r="N34" s="32">
        <f>SUM(B34:M34)</f>
        <v>4532304.3600000003</v>
      </c>
    </row>
    <row r="35" spans="1:14" ht="14.25">
      <c r="A35" s="31" t="s">
        <v>71</v>
      </c>
      <c r="B35" s="85">
        <v>73614.16</v>
      </c>
      <c r="C35" s="42">
        <v>613329.52</v>
      </c>
      <c r="D35" s="42">
        <v>598065.57999999996</v>
      </c>
      <c r="E35" s="42">
        <v>726699.86</v>
      </c>
      <c r="F35" s="42">
        <v>478051.63</v>
      </c>
      <c r="G35" s="42">
        <v>635656.1</v>
      </c>
      <c r="H35" s="42"/>
      <c r="I35" s="42"/>
      <c r="J35" s="42"/>
      <c r="K35" s="42"/>
      <c r="L35" s="42"/>
      <c r="M35" s="42"/>
      <c r="N35" s="32">
        <f t="shared" si="3"/>
        <v>3125416.85</v>
      </c>
    </row>
    <row r="36" spans="1:14" ht="14.25">
      <c r="A36" s="31" t="s">
        <v>72</v>
      </c>
      <c r="B36" s="85">
        <v>417459.25</v>
      </c>
      <c r="C36" s="42">
        <v>264037.36</v>
      </c>
      <c r="D36" s="42">
        <v>243625.77</v>
      </c>
      <c r="E36" s="42">
        <v>279668.36</v>
      </c>
      <c r="F36" s="42">
        <v>268503.14</v>
      </c>
      <c r="G36" s="42">
        <v>322259.78000000003</v>
      </c>
      <c r="H36" s="42"/>
      <c r="I36" s="42"/>
      <c r="J36" s="42"/>
      <c r="K36" s="42"/>
      <c r="L36" s="42"/>
      <c r="M36" s="42"/>
      <c r="N36" s="32">
        <f t="shared" si="3"/>
        <v>1795553.66</v>
      </c>
    </row>
    <row r="37" spans="1:14" ht="14.25">
      <c r="A37" s="31" t="s">
        <v>73</v>
      </c>
      <c r="B37" s="86">
        <v>2528806.4900000002</v>
      </c>
      <c r="C37" s="51">
        <v>2336075.7200000002</v>
      </c>
      <c r="D37" s="51">
        <v>2392865.9500000002</v>
      </c>
      <c r="E37" s="51">
        <v>2603409.19</v>
      </c>
      <c r="F37" s="51">
        <v>2181118.73</v>
      </c>
      <c r="G37" s="51">
        <v>2368649.86</v>
      </c>
      <c r="H37" s="51"/>
      <c r="I37" s="51"/>
      <c r="J37" s="51"/>
      <c r="K37" s="51"/>
      <c r="L37" s="51"/>
      <c r="M37" s="51"/>
      <c r="N37" s="52">
        <f t="shared" si="3"/>
        <v>14410925.940000001</v>
      </c>
    </row>
    <row r="38" spans="1:14" ht="14.25">
      <c r="A38" s="31" t="s">
        <v>48</v>
      </c>
      <c r="B38" s="53">
        <f t="shared" ref="B38:N38" si="4">SUM(B34:B37)</f>
        <v>3594920.64</v>
      </c>
      <c r="C38" s="53">
        <f t="shared" si="4"/>
        <v>3982043.41</v>
      </c>
      <c r="D38" s="53">
        <f t="shared" si="4"/>
        <v>4146315.25</v>
      </c>
      <c r="E38" s="53">
        <f t="shared" si="4"/>
        <v>4325712.32</v>
      </c>
      <c r="F38" s="53">
        <f t="shared" si="4"/>
        <v>3689198.65</v>
      </c>
      <c r="G38" s="53">
        <f t="shared" si="4"/>
        <v>4126010.54</v>
      </c>
      <c r="H38" s="53">
        <f t="shared" si="4"/>
        <v>0</v>
      </c>
      <c r="I38" s="53">
        <f t="shared" si="4"/>
        <v>0</v>
      </c>
      <c r="J38" s="53">
        <f t="shared" si="4"/>
        <v>0</v>
      </c>
      <c r="K38" s="53">
        <f t="shared" si="4"/>
        <v>0</v>
      </c>
      <c r="L38" s="53">
        <f t="shared" si="4"/>
        <v>0</v>
      </c>
      <c r="M38" s="53">
        <f t="shared" si="4"/>
        <v>0</v>
      </c>
      <c r="N38" s="54">
        <f t="shared" si="4"/>
        <v>23864200.810000002</v>
      </c>
    </row>
    <row r="39" spans="1:14" ht="14.25">
      <c r="A39" s="31"/>
      <c r="B39" s="31"/>
      <c r="C39" s="31"/>
      <c r="D39" s="31"/>
      <c r="E39" s="31"/>
      <c r="F39" s="31"/>
      <c r="G39" s="31"/>
      <c r="H39" s="31"/>
      <c r="I39" s="31"/>
      <c r="J39" s="31"/>
      <c r="K39" s="31"/>
      <c r="L39" s="42"/>
      <c r="M39" s="31"/>
      <c r="N39" s="31"/>
    </row>
    <row r="40" spans="1:14" ht="15">
      <c r="A40" s="31" t="s">
        <v>269</v>
      </c>
      <c r="B40" s="37" t="s">
        <v>76</v>
      </c>
      <c r="C40" s="42"/>
      <c r="D40" s="42"/>
      <c r="E40" s="42"/>
      <c r="F40" s="42"/>
      <c r="G40" s="42"/>
      <c r="H40" s="42"/>
      <c r="I40" s="42"/>
      <c r="J40" s="42"/>
      <c r="K40" s="42"/>
      <c r="L40" s="42"/>
      <c r="M40" s="42"/>
      <c r="N40" s="31"/>
    </row>
    <row r="41" spans="1:14" ht="14.25">
      <c r="A41" s="31" t="s">
        <v>255</v>
      </c>
      <c r="B41" s="85">
        <v>5480238.46</v>
      </c>
      <c r="C41" s="42">
        <v>4803755.1900000004</v>
      </c>
      <c r="D41" s="42">
        <v>5698487.2300000004</v>
      </c>
      <c r="E41" s="42">
        <v>4474593.3499999996</v>
      </c>
      <c r="F41" s="85">
        <v>4759532.1399999997</v>
      </c>
      <c r="G41" s="42">
        <v>4996530.28</v>
      </c>
      <c r="H41" s="55"/>
      <c r="I41" s="55"/>
      <c r="J41" s="55"/>
      <c r="K41" s="55"/>
      <c r="L41" s="55"/>
      <c r="M41" s="55"/>
      <c r="N41" s="83">
        <f>SUM(B41:M41)</f>
        <v>30213136.650000002</v>
      </c>
    </row>
    <row r="42" spans="1:14" ht="14.25">
      <c r="A42" s="31" t="s">
        <v>56</v>
      </c>
      <c r="B42" s="85">
        <v>1064260.75</v>
      </c>
      <c r="C42" s="42">
        <v>876184.96</v>
      </c>
      <c r="D42" s="42">
        <v>854408.09</v>
      </c>
      <c r="E42" s="42">
        <v>1038142.6</v>
      </c>
      <c r="F42" s="85">
        <v>682930.77</v>
      </c>
      <c r="G42" s="42">
        <v>908079.99</v>
      </c>
      <c r="H42" s="55"/>
      <c r="I42" s="55"/>
      <c r="J42" s="55"/>
      <c r="K42" s="55"/>
      <c r="L42" s="55"/>
      <c r="M42" s="55"/>
      <c r="N42" s="83">
        <f>SUM(B42:M42)</f>
        <v>5424007.1600000001</v>
      </c>
    </row>
    <row r="43" spans="1:14" ht="14.25">
      <c r="A43" s="31" t="s">
        <v>57</v>
      </c>
      <c r="B43" s="85">
        <v>172845.42</v>
      </c>
      <c r="C43" s="42">
        <v>203105.61</v>
      </c>
      <c r="D43" s="42">
        <v>187407.59</v>
      </c>
      <c r="E43" s="42">
        <v>215129.44</v>
      </c>
      <c r="F43" s="85">
        <v>206540.79</v>
      </c>
      <c r="G43" s="42">
        <v>247891.86</v>
      </c>
      <c r="H43" s="55"/>
      <c r="I43" s="55"/>
      <c r="J43" s="55"/>
      <c r="K43" s="55"/>
      <c r="L43" s="55"/>
      <c r="M43" s="55"/>
      <c r="N43" s="83">
        <f>SUM(B43:M43)</f>
        <v>1232920.71</v>
      </c>
    </row>
    <row r="44" spans="1:14" ht="14.25">
      <c r="A44" s="31" t="s">
        <v>58</v>
      </c>
      <c r="B44" s="86">
        <v>700927.77</v>
      </c>
      <c r="C44" s="51">
        <v>648909.92000000004</v>
      </c>
      <c r="D44" s="51">
        <v>664684.98</v>
      </c>
      <c r="E44" s="51">
        <v>723169.23</v>
      </c>
      <c r="F44" s="86">
        <v>605866.31000000006</v>
      </c>
      <c r="G44" s="51">
        <v>657958.30000000005</v>
      </c>
      <c r="H44" s="56"/>
      <c r="I44" s="56"/>
      <c r="J44" s="56"/>
      <c r="K44" s="56"/>
      <c r="L44" s="56"/>
      <c r="M44" s="56"/>
      <c r="N44" s="84">
        <f>SUM(B44:M44)</f>
        <v>4001516.51</v>
      </c>
    </row>
    <row r="45" spans="1:14" ht="14.25">
      <c r="A45" s="31"/>
      <c r="B45" s="42">
        <f>SUM(B41:B44)</f>
        <v>7418272.4000000004</v>
      </c>
      <c r="C45" s="42">
        <f>SUM(C41:C44)</f>
        <v>6531955.6800000006</v>
      </c>
      <c r="D45" s="42">
        <f t="shared" ref="D45:N45" si="5">SUM(D41:D44)</f>
        <v>7404987.8900000006</v>
      </c>
      <c r="E45" s="42">
        <f t="shared" si="5"/>
        <v>6451034.6199999992</v>
      </c>
      <c r="F45" s="42">
        <f t="shared" si="5"/>
        <v>6254870.0099999998</v>
      </c>
      <c r="G45" s="42">
        <f t="shared" si="5"/>
        <v>6810460.4300000006</v>
      </c>
      <c r="H45" s="42">
        <f>SUM(H41:H44)</f>
        <v>0</v>
      </c>
      <c r="I45" s="42">
        <f t="shared" si="5"/>
        <v>0</v>
      </c>
      <c r="J45" s="42">
        <f t="shared" si="5"/>
        <v>0</v>
      </c>
      <c r="K45" s="42">
        <f t="shared" si="5"/>
        <v>0</v>
      </c>
      <c r="L45" s="42">
        <f t="shared" si="5"/>
        <v>0</v>
      </c>
      <c r="M45" s="42">
        <f t="shared" si="5"/>
        <v>0</v>
      </c>
      <c r="N45" s="42">
        <f t="shared" si="5"/>
        <v>40871581.030000001</v>
      </c>
    </row>
    <row r="46" spans="1:14">
      <c r="B46" s="57"/>
    </row>
    <row r="47" spans="1:14">
      <c r="B47" s="57"/>
    </row>
  </sheetData>
  <printOptions horizontalCentered="1"/>
  <pageMargins left="0" right="0" top="0.5" bottom="0.5" header="0.5" footer="0.5"/>
  <pageSetup paperSize="5"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26"/>
  <sheetViews>
    <sheetView zoomScaleNormal="100" workbookViewId="0"/>
  </sheetViews>
  <sheetFormatPr defaultRowHeight="12.75"/>
  <cols>
    <col min="1" max="1" width="14.42578125" style="28" customWidth="1"/>
    <col min="2" max="2" width="21.140625" style="28" customWidth="1"/>
    <col min="3" max="3" width="16.85546875" style="28" bestFit="1" customWidth="1"/>
    <col min="4" max="4" width="20.85546875" style="28" bestFit="1" customWidth="1"/>
    <col min="5" max="5" width="19.5703125" style="28" bestFit="1" customWidth="1"/>
    <col min="6" max="6" width="16.85546875" style="28" bestFit="1" customWidth="1"/>
    <col min="7" max="7" width="20.85546875" style="28" bestFit="1" customWidth="1"/>
    <col min="8" max="9" width="16.85546875" style="28" bestFit="1" customWidth="1"/>
    <col min="10" max="11" width="20.85546875" style="28" bestFit="1" customWidth="1"/>
    <col min="12" max="12" width="19.5703125" style="28" bestFit="1" customWidth="1"/>
    <col min="13" max="14" width="20.85546875" style="28" bestFit="1" customWidth="1"/>
    <col min="15" max="256" width="9.140625" style="28"/>
    <col min="257" max="257" width="14.42578125" style="28" customWidth="1"/>
    <col min="258" max="258" width="14" style="28" bestFit="1" customWidth="1"/>
    <col min="259" max="259" width="12.85546875" style="28" bestFit="1" customWidth="1"/>
    <col min="260" max="260" width="14" style="28" bestFit="1" customWidth="1"/>
    <col min="261" max="262" width="12.85546875" style="28" bestFit="1" customWidth="1"/>
    <col min="263" max="263" width="14" style="28" bestFit="1" customWidth="1"/>
    <col min="264" max="265" width="12.85546875" style="28" bestFit="1" customWidth="1"/>
    <col min="266" max="266" width="14" style="28" bestFit="1" customWidth="1"/>
    <col min="267" max="268" width="12.85546875" style="28" bestFit="1" customWidth="1"/>
    <col min="269" max="269" width="14" style="28" bestFit="1" customWidth="1"/>
    <col min="270" max="270" width="14.42578125" style="28" bestFit="1" customWidth="1"/>
    <col min="271" max="512" width="9.140625" style="28"/>
    <col min="513" max="513" width="14.42578125" style="28" customWidth="1"/>
    <col min="514" max="514" width="14" style="28" bestFit="1" customWidth="1"/>
    <col min="515" max="515" width="12.85546875" style="28" bestFit="1" customWidth="1"/>
    <col min="516" max="516" width="14" style="28" bestFit="1" customWidth="1"/>
    <col min="517" max="518" width="12.85546875" style="28" bestFit="1" customWidth="1"/>
    <col min="519" max="519" width="14" style="28" bestFit="1" customWidth="1"/>
    <col min="520" max="521" width="12.85546875" style="28" bestFit="1" customWidth="1"/>
    <col min="522" max="522" width="14" style="28" bestFit="1" customWidth="1"/>
    <col min="523" max="524" width="12.85546875" style="28" bestFit="1" customWidth="1"/>
    <col min="525" max="525" width="14" style="28" bestFit="1" customWidth="1"/>
    <col min="526" max="526" width="14.42578125" style="28" bestFit="1" customWidth="1"/>
    <col min="527" max="768" width="9.140625" style="28"/>
    <col min="769" max="769" width="14.42578125" style="28" customWidth="1"/>
    <col min="770" max="770" width="14" style="28" bestFit="1" customWidth="1"/>
    <col min="771" max="771" width="12.85546875" style="28" bestFit="1" customWidth="1"/>
    <col min="772" max="772" width="14" style="28" bestFit="1" customWidth="1"/>
    <col min="773" max="774" width="12.85546875" style="28" bestFit="1" customWidth="1"/>
    <col min="775" max="775" width="14" style="28" bestFit="1" customWidth="1"/>
    <col min="776" max="777" width="12.85546875" style="28" bestFit="1" customWidth="1"/>
    <col min="778" max="778" width="14" style="28" bestFit="1" customWidth="1"/>
    <col min="779" max="780" width="12.85546875" style="28" bestFit="1" customWidth="1"/>
    <col min="781" max="781" width="14" style="28" bestFit="1" customWidth="1"/>
    <col min="782" max="782" width="14.42578125" style="28" bestFit="1" customWidth="1"/>
    <col min="783" max="1024" width="9.140625" style="28"/>
    <col min="1025" max="1025" width="14.42578125" style="28" customWidth="1"/>
    <col min="1026" max="1026" width="14" style="28" bestFit="1" customWidth="1"/>
    <col min="1027" max="1027" width="12.85546875" style="28" bestFit="1" customWidth="1"/>
    <col min="1028" max="1028" width="14" style="28" bestFit="1" customWidth="1"/>
    <col min="1029" max="1030" width="12.85546875" style="28" bestFit="1" customWidth="1"/>
    <col min="1031" max="1031" width="14" style="28" bestFit="1" customWidth="1"/>
    <col min="1032" max="1033" width="12.85546875" style="28" bestFit="1" customWidth="1"/>
    <col min="1034" max="1034" width="14" style="28" bestFit="1" customWidth="1"/>
    <col min="1035" max="1036" width="12.85546875" style="28" bestFit="1" customWidth="1"/>
    <col min="1037" max="1037" width="14" style="28" bestFit="1" customWidth="1"/>
    <col min="1038" max="1038" width="14.42578125" style="28" bestFit="1" customWidth="1"/>
    <col min="1039" max="1280" width="9.140625" style="28"/>
    <col min="1281" max="1281" width="14.42578125" style="28" customWidth="1"/>
    <col min="1282" max="1282" width="14" style="28" bestFit="1" customWidth="1"/>
    <col min="1283" max="1283" width="12.85546875" style="28" bestFit="1" customWidth="1"/>
    <col min="1284" max="1284" width="14" style="28" bestFit="1" customWidth="1"/>
    <col min="1285" max="1286" width="12.85546875" style="28" bestFit="1" customWidth="1"/>
    <col min="1287" max="1287" width="14" style="28" bestFit="1" customWidth="1"/>
    <col min="1288" max="1289" width="12.85546875" style="28" bestFit="1" customWidth="1"/>
    <col min="1290" max="1290" width="14" style="28" bestFit="1" customWidth="1"/>
    <col min="1291" max="1292" width="12.85546875" style="28" bestFit="1" customWidth="1"/>
    <col min="1293" max="1293" width="14" style="28" bestFit="1" customWidth="1"/>
    <col min="1294" max="1294" width="14.42578125" style="28" bestFit="1" customWidth="1"/>
    <col min="1295" max="1536" width="9.140625" style="28"/>
    <col min="1537" max="1537" width="14.42578125" style="28" customWidth="1"/>
    <col min="1538" max="1538" width="14" style="28" bestFit="1" customWidth="1"/>
    <col min="1539" max="1539" width="12.85546875" style="28" bestFit="1" customWidth="1"/>
    <col min="1540" max="1540" width="14" style="28" bestFit="1" customWidth="1"/>
    <col min="1541" max="1542" width="12.85546875" style="28" bestFit="1" customWidth="1"/>
    <col min="1543" max="1543" width="14" style="28" bestFit="1" customWidth="1"/>
    <col min="1544" max="1545" width="12.85546875" style="28" bestFit="1" customWidth="1"/>
    <col min="1546" max="1546" width="14" style="28" bestFit="1" customWidth="1"/>
    <col min="1547" max="1548" width="12.85546875" style="28" bestFit="1" customWidth="1"/>
    <col min="1549" max="1549" width="14" style="28" bestFit="1" customWidth="1"/>
    <col min="1550" max="1550" width="14.42578125" style="28" bestFit="1" customWidth="1"/>
    <col min="1551" max="1792" width="9.140625" style="28"/>
    <col min="1793" max="1793" width="14.42578125" style="28" customWidth="1"/>
    <col min="1794" max="1794" width="14" style="28" bestFit="1" customWidth="1"/>
    <col min="1795" max="1795" width="12.85546875" style="28" bestFit="1" customWidth="1"/>
    <col min="1796" max="1796" width="14" style="28" bestFit="1" customWidth="1"/>
    <col min="1797" max="1798" width="12.85546875" style="28" bestFit="1" customWidth="1"/>
    <col min="1799" max="1799" width="14" style="28" bestFit="1" customWidth="1"/>
    <col min="1800" max="1801" width="12.85546875" style="28" bestFit="1" customWidth="1"/>
    <col min="1802" max="1802" width="14" style="28" bestFit="1" customWidth="1"/>
    <col min="1803" max="1804" width="12.85546875" style="28" bestFit="1" customWidth="1"/>
    <col min="1805" max="1805" width="14" style="28" bestFit="1" customWidth="1"/>
    <col min="1806" max="1806" width="14.42578125" style="28" bestFit="1" customWidth="1"/>
    <col min="1807" max="2048" width="9.140625" style="28"/>
    <col min="2049" max="2049" width="14.42578125" style="28" customWidth="1"/>
    <col min="2050" max="2050" width="14" style="28" bestFit="1" customWidth="1"/>
    <col min="2051" max="2051" width="12.85546875" style="28" bestFit="1" customWidth="1"/>
    <col min="2052" max="2052" width="14" style="28" bestFit="1" customWidth="1"/>
    <col min="2053" max="2054" width="12.85546875" style="28" bestFit="1" customWidth="1"/>
    <col min="2055" max="2055" width="14" style="28" bestFit="1" customWidth="1"/>
    <col min="2056" max="2057" width="12.85546875" style="28" bestFit="1" customWidth="1"/>
    <col min="2058" max="2058" width="14" style="28" bestFit="1" customWidth="1"/>
    <col min="2059" max="2060" width="12.85546875" style="28" bestFit="1" customWidth="1"/>
    <col min="2061" max="2061" width="14" style="28" bestFit="1" customWidth="1"/>
    <col min="2062" max="2062" width="14.42578125" style="28" bestFit="1" customWidth="1"/>
    <col min="2063" max="2304" width="9.140625" style="28"/>
    <col min="2305" max="2305" width="14.42578125" style="28" customWidth="1"/>
    <col min="2306" max="2306" width="14" style="28" bestFit="1" customWidth="1"/>
    <col min="2307" max="2307" width="12.85546875" style="28" bestFit="1" customWidth="1"/>
    <col min="2308" max="2308" width="14" style="28" bestFit="1" customWidth="1"/>
    <col min="2309" max="2310" width="12.85546875" style="28" bestFit="1" customWidth="1"/>
    <col min="2311" max="2311" width="14" style="28" bestFit="1" customWidth="1"/>
    <col min="2312" max="2313" width="12.85546875" style="28" bestFit="1" customWidth="1"/>
    <col min="2314" max="2314" width="14" style="28" bestFit="1" customWidth="1"/>
    <col min="2315" max="2316" width="12.85546875" style="28" bestFit="1" customWidth="1"/>
    <col min="2317" max="2317" width="14" style="28" bestFit="1" customWidth="1"/>
    <col min="2318" max="2318" width="14.42578125" style="28" bestFit="1" customWidth="1"/>
    <col min="2319" max="2560" width="9.140625" style="28"/>
    <col min="2561" max="2561" width="14.42578125" style="28" customWidth="1"/>
    <col min="2562" max="2562" width="14" style="28" bestFit="1" customWidth="1"/>
    <col min="2563" max="2563" width="12.85546875" style="28" bestFit="1" customWidth="1"/>
    <col min="2564" max="2564" width="14" style="28" bestFit="1" customWidth="1"/>
    <col min="2565" max="2566" width="12.85546875" style="28" bestFit="1" customWidth="1"/>
    <col min="2567" max="2567" width="14" style="28" bestFit="1" customWidth="1"/>
    <col min="2568" max="2569" width="12.85546875" style="28" bestFit="1" customWidth="1"/>
    <col min="2570" max="2570" width="14" style="28" bestFit="1" customWidth="1"/>
    <col min="2571" max="2572" width="12.85546875" style="28" bestFit="1" customWidth="1"/>
    <col min="2573" max="2573" width="14" style="28" bestFit="1" customWidth="1"/>
    <col min="2574" max="2574" width="14.42578125" style="28" bestFit="1" customWidth="1"/>
    <col min="2575" max="2816" width="9.140625" style="28"/>
    <col min="2817" max="2817" width="14.42578125" style="28" customWidth="1"/>
    <col min="2818" max="2818" width="14" style="28" bestFit="1" customWidth="1"/>
    <col min="2819" max="2819" width="12.85546875" style="28" bestFit="1" customWidth="1"/>
    <col min="2820" max="2820" width="14" style="28" bestFit="1" customWidth="1"/>
    <col min="2821" max="2822" width="12.85546875" style="28" bestFit="1" customWidth="1"/>
    <col min="2823" max="2823" width="14" style="28" bestFit="1" customWidth="1"/>
    <col min="2824" max="2825" width="12.85546875" style="28" bestFit="1" customWidth="1"/>
    <col min="2826" max="2826" width="14" style="28" bestFit="1" customWidth="1"/>
    <col min="2827" max="2828" width="12.85546875" style="28" bestFit="1" customWidth="1"/>
    <col min="2829" max="2829" width="14" style="28" bestFit="1" customWidth="1"/>
    <col min="2830" max="2830" width="14.42578125" style="28" bestFit="1" customWidth="1"/>
    <col min="2831" max="3072" width="9.140625" style="28"/>
    <col min="3073" max="3073" width="14.42578125" style="28" customWidth="1"/>
    <col min="3074" max="3074" width="14" style="28" bestFit="1" customWidth="1"/>
    <col min="3075" max="3075" width="12.85546875" style="28" bestFit="1" customWidth="1"/>
    <col min="3076" max="3076" width="14" style="28" bestFit="1" customWidth="1"/>
    <col min="3077" max="3078" width="12.85546875" style="28" bestFit="1" customWidth="1"/>
    <col min="3079" max="3079" width="14" style="28" bestFit="1" customWidth="1"/>
    <col min="3080" max="3081" width="12.85546875" style="28" bestFit="1" customWidth="1"/>
    <col min="3082" max="3082" width="14" style="28" bestFit="1" customWidth="1"/>
    <col min="3083" max="3084" width="12.85546875" style="28" bestFit="1" customWidth="1"/>
    <col min="3085" max="3085" width="14" style="28" bestFit="1" customWidth="1"/>
    <col min="3086" max="3086" width="14.42578125" style="28" bestFit="1" customWidth="1"/>
    <col min="3087" max="3328" width="9.140625" style="28"/>
    <col min="3329" max="3329" width="14.42578125" style="28" customWidth="1"/>
    <col min="3330" max="3330" width="14" style="28" bestFit="1" customWidth="1"/>
    <col min="3331" max="3331" width="12.85546875" style="28" bestFit="1" customWidth="1"/>
    <col min="3332" max="3332" width="14" style="28" bestFit="1" customWidth="1"/>
    <col min="3333" max="3334" width="12.85546875" style="28" bestFit="1" customWidth="1"/>
    <col min="3335" max="3335" width="14" style="28" bestFit="1" customWidth="1"/>
    <col min="3336" max="3337" width="12.85546875" style="28" bestFit="1" customWidth="1"/>
    <col min="3338" max="3338" width="14" style="28" bestFit="1" customWidth="1"/>
    <col min="3339" max="3340" width="12.85546875" style="28" bestFit="1" customWidth="1"/>
    <col min="3341" max="3341" width="14" style="28" bestFit="1" customWidth="1"/>
    <col min="3342" max="3342" width="14.42578125" style="28" bestFit="1" customWidth="1"/>
    <col min="3343" max="3584" width="9.140625" style="28"/>
    <col min="3585" max="3585" width="14.42578125" style="28" customWidth="1"/>
    <col min="3586" max="3586" width="14" style="28" bestFit="1" customWidth="1"/>
    <col min="3587" max="3587" width="12.85546875" style="28" bestFit="1" customWidth="1"/>
    <col min="3588" max="3588" width="14" style="28" bestFit="1" customWidth="1"/>
    <col min="3589" max="3590" width="12.85546875" style="28" bestFit="1" customWidth="1"/>
    <col min="3591" max="3591" width="14" style="28" bestFit="1" customWidth="1"/>
    <col min="3592" max="3593" width="12.85546875" style="28" bestFit="1" customWidth="1"/>
    <col min="3594" max="3594" width="14" style="28" bestFit="1" customWidth="1"/>
    <col min="3595" max="3596" width="12.85546875" style="28" bestFit="1" customWidth="1"/>
    <col min="3597" max="3597" width="14" style="28" bestFit="1" customWidth="1"/>
    <col min="3598" max="3598" width="14.42578125" style="28" bestFit="1" customWidth="1"/>
    <col min="3599" max="3840" width="9.140625" style="28"/>
    <col min="3841" max="3841" width="14.42578125" style="28" customWidth="1"/>
    <col min="3842" max="3842" width="14" style="28" bestFit="1" customWidth="1"/>
    <col min="3843" max="3843" width="12.85546875" style="28" bestFit="1" customWidth="1"/>
    <col min="3844" max="3844" width="14" style="28" bestFit="1" customWidth="1"/>
    <col min="3845" max="3846" width="12.85546875" style="28" bestFit="1" customWidth="1"/>
    <col min="3847" max="3847" width="14" style="28" bestFit="1" customWidth="1"/>
    <col min="3848" max="3849" width="12.85546875" style="28" bestFit="1" customWidth="1"/>
    <col min="3850" max="3850" width="14" style="28" bestFit="1" customWidth="1"/>
    <col min="3851" max="3852" width="12.85546875" style="28" bestFit="1" customWidth="1"/>
    <col min="3853" max="3853" width="14" style="28" bestFit="1" customWidth="1"/>
    <col min="3854" max="3854" width="14.42578125" style="28" bestFit="1" customWidth="1"/>
    <col min="3855" max="4096" width="9.140625" style="28"/>
    <col min="4097" max="4097" width="14.42578125" style="28" customWidth="1"/>
    <col min="4098" max="4098" width="14" style="28" bestFit="1" customWidth="1"/>
    <col min="4099" max="4099" width="12.85546875" style="28" bestFit="1" customWidth="1"/>
    <col min="4100" max="4100" width="14" style="28" bestFit="1" customWidth="1"/>
    <col min="4101" max="4102" width="12.85546875" style="28" bestFit="1" customWidth="1"/>
    <col min="4103" max="4103" width="14" style="28" bestFit="1" customWidth="1"/>
    <col min="4104" max="4105" width="12.85546875" style="28" bestFit="1" customWidth="1"/>
    <col min="4106" max="4106" width="14" style="28" bestFit="1" customWidth="1"/>
    <col min="4107" max="4108" width="12.85546875" style="28" bestFit="1" customWidth="1"/>
    <col min="4109" max="4109" width="14" style="28" bestFit="1" customWidth="1"/>
    <col min="4110" max="4110" width="14.42578125" style="28" bestFit="1" customWidth="1"/>
    <col min="4111" max="4352" width="9.140625" style="28"/>
    <col min="4353" max="4353" width="14.42578125" style="28" customWidth="1"/>
    <col min="4354" max="4354" width="14" style="28" bestFit="1" customWidth="1"/>
    <col min="4355" max="4355" width="12.85546875" style="28" bestFit="1" customWidth="1"/>
    <col min="4356" max="4356" width="14" style="28" bestFit="1" customWidth="1"/>
    <col min="4357" max="4358" width="12.85546875" style="28" bestFit="1" customWidth="1"/>
    <col min="4359" max="4359" width="14" style="28" bestFit="1" customWidth="1"/>
    <col min="4360" max="4361" width="12.85546875" style="28" bestFit="1" customWidth="1"/>
    <col min="4362" max="4362" width="14" style="28" bestFit="1" customWidth="1"/>
    <col min="4363" max="4364" width="12.85546875" style="28" bestFit="1" customWidth="1"/>
    <col min="4365" max="4365" width="14" style="28" bestFit="1" customWidth="1"/>
    <col min="4366" max="4366" width="14.42578125" style="28" bestFit="1" customWidth="1"/>
    <col min="4367" max="4608" width="9.140625" style="28"/>
    <col min="4609" max="4609" width="14.42578125" style="28" customWidth="1"/>
    <col min="4610" max="4610" width="14" style="28" bestFit="1" customWidth="1"/>
    <col min="4611" max="4611" width="12.85546875" style="28" bestFit="1" customWidth="1"/>
    <col min="4612" max="4612" width="14" style="28" bestFit="1" customWidth="1"/>
    <col min="4613" max="4614" width="12.85546875" style="28" bestFit="1" customWidth="1"/>
    <col min="4615" max="4615" width="14" style="28" bestFit="1" customWidth="1"/>
    <col min="4616" max="4617" width="12.85546875" style="28" bestFit="1" customWidth="1"/>
    <col min="4618" max="4618" width="14" style="28" bestFit="1" customWidth="1"/>
    <col min="4619" max="4620" width="12.85546875" style="28" bestFit="1" customWidth="1"/>
    <col min="4621" max="4621" width="14" style="28" bestFit="1" customWidth="1"/>
    <col min="4622" max="4622" width="14.42578125" style="28" bestFit="1" customWidth="1"/>
    <col min="4623" max="4864" width="9.140625" style="28"/>
    <col min="4865" max="4865" width="14.42578125" style="28" customWidth="1"/>
    <col min="4866" max="4866" width="14" style="28" bestFit="1" customWidth="1"/>
    <col min="4867" max="4867" width="12.85546875" style="28" bestFit="1" customWidth="1"/>
    <col min="4868" max="4868" width="14" style="28" bestFit="1" customWidth="1"/>
    <col min="4869" max="4870" width="12.85546875" style="28" bestFit="1" customWidth="1"/>
    <col min="4871" max="4871" width="14" style="28" bestFit="1" customWidth="1"/>
    <col min="4872" max="4873" width="12.85546875" style="28" bestFit="1" customWidth="1"/>
    <col min="4874" max="4874" width="14" style="28" bestFit="1" customWidth="1"/>
    <col min="4875" max="4876" width="12.85546875" style="28" bestFit="1" customWidth="1"/>
    <col min="4877" max="4877" width="14" style="28" bestFit="1" customWidth="1"/>
    <col min="4878" max="4878" width="14.42578125" style="28" bestFit="1" customWidth="1"/>
    <col min="4879" max="5120" width="9.140625" style="28"/>
    <col min="5121" max="5121" width="14.42578125" style="28" customWidth="1"/>
    <col min="5122" max="5122" width="14" style="28" bestFit="1" customWidth="1"/>
    <col min="5123" max="5123" width="12.85546875" style="28" bestFit="1" customWidth="1"/>
    <col min="5124" max="5124" width="14" style="28" bestFit="1" customWidth="1"/>
    <col min="5125" max="5126" width="12.85546875" style="28" bestFit="1" customWidth="1"/>
    <col min="5127" max="5127" width="14" style="28" bestFit="1" customWidth="1"/>
    <col min="5128" max="5129" width="12.85546875" style="28" bestFit="1" customWidth="1"/>
    <col min="5130" max="5130" width="14" style="28" bestFit="1" customWidth="1"/>
    <col min="5131" max="5132" width="12.85546875" style="28" bestFit="1" customWidth="1"/>
    <col min="5133" max="5133" width="14" style="28" bestFit="1" customWidth="1"/>
    <col min="5134" max="5134" width="14.42578125" style="28" bestFit="1" customWidth="1"/>
    <col min="5135" max="5376" width="9.140625" style="28"/>
    <col min="5377" max="5377" width="14.42578125" style="28" customWidth="1"/>
    <col min="5378" max="5378" width="14" style="28" bestFit="1" customWidth="1"/>
    <col min="5379" max="5379" width="12.85546875" style="28" bestFit="1" customWidth="1"/>
    <col min="5380" max="5380" width="14" style="28" bestFit="1" customWidth="1"/>
    <col min="5381" max="5382" width="12.85546875" style="28" bestFit="1" customWidth="1"/>
    <col min="5383" max="5383" width="14" style="28" bestFit="1" customWidth="1"/>
    <col min="5384" max="5385" width="12.85546875" style="28" bestFit="1" customWidth="1"/>
    <col min="5386" max="5386" width="14" style="28" bestFit="1" customWidth="1"/>
    <col min="5387" max="5388" width="12.85546875" style="28" bestFit="1" customWidth="1"/>
    <col min="5389" max="5389" width="14" style="28" bestFit="1" customWidth="1"/>
    <col min="5390" max="5390" width="14.42578125" style="28" bestFit="1" customWidth="1"/>
    <col min="5391" max="5632" width="9.140625" style="28"/>
    <col min="5633" max="5633" width="14.42578125" style="28" customWidth="1"/>
    <col min="5634" max="5634" width="14" style="28" bestFit="1" customWidth="1"/>
    <col min="5635" max="5635" width="12.85546875" style="28" bestFit="1" customWidth="1"/>
    <col min="5636" max="5636" width="14" style="28" bestFit="1" customWidth="1"/>
    <col min="5637" max="5638" width="12.85546875" style="28" bestFit="1" customWidth="1"/>
    <col min="5639" max="5639" width="14" style="28" bestFit="1" customWidth="1"/>
    <col min="5640" max="5641" width="12.85546875" style="28" bestFit="1" customWidth="1"/>
    <col min="5642" max="5642" width="14" style="28" bestFit="1" customWidth="1"/>
    <col min="5643" max="5644" width="12.85546875" style="28" bestFit="1" customWidth="1"/>
    <col min="5645" max="5645" width="14" style="28" bestFit="1" customWidth="1"/>
    <col min="5646" max="5646" width="14.42578125" style="28" bestFit="1" customWidth="1"/>
    <col min="5647" max="5888" width="9.140625" style="28"/>
    <col min="5889" max="5889" width="14.42578125" style="28" customWidth="1"/>
    <col min="5890" max="5890" width="14" style="28" bestFit="1" customWidth="1"/>
    <col min="5891" max="5891" width="12.85546875" style="28" bestFit="1" customWidth="1"/>
    <col min="5892" max="5892" width="14" style="28" bestFit="1" customWidth="1"/>
    <col min="5893" max="5894" width="12.85546875" style="28" bestFit="1" customWidth="1"/>
    <col min="5895" max="5895" width="14" style="28" bestFit="1" customWidth="1"/>
    <col min="5896" max="5897" width="12.85546875" style="28" bestFit="1" customWidth="1"/>
    <col min="5898" max="5898" width="14" style="28" bestFit="1" customWidth="1"/>
    <col min="5899" max="5900" width="12.85546875" style="28" bestFit="1" customWidth="1"/>
    <col min="5901" max="5901" width="14" style="28" bestFit="1" customWidth="1"/>
    <col min="5902" max="5902" width="14.42578125" style="28" bestFit="1" customWidth="1"/>
    <col min="5903" max="6144" width="9.140625" style="28"/>
    <col min="6145" max="6145" width="14.42578125" style="28" customWidth="1"/>
    <col min="6146" max="6146" width="14" style="28" bestFit="1" customWidth="1"/>
    <col min="6147" max="6147" width="12.85546875" style="28" bestFit="1" customWidth="1"/>
    <col min="6148" max="6148" width="14" style="28" bestFit="1" customWidth="1"/>
    <col min="6149" max="6150" width="12.85546875" style="28" bestFit="1" customWidth="1"/>
    <col min="6151" max="6151" width="14" style="28" bestFit="1" customWidth="1"/>
    <col min="6152" max="6153" width="12.85546875" style="28" bestFit="1" customWidth="1"/>
    <col min="6154" max="6154" width="14" style="28" bestFit="1" customWidth="1"/>
    <col min="6155" max="6156" width="12.85546875" style="28" bestFit="1" customWidth="1"/>
    <col min="6157" max="6157" width="14" style="28" bestFit="1" customWidth="1"/>
    <col min="6158" max="6158" width="14.42578125" style="28" bestFit="1" customWidth="1"/>
    <col min="6159" max="6400" width="9.140625" style="28"/>
    <col min="6401" max="6401" width="14.42578125" style="28" customWidth="1"/>
    <col min="6402" max="6402" width="14" style="28" bestFit="1" customWidth="1"/>
    <col min="6403" max="6403" width="12.85546875" style="28" bestFit="1" customWidth="1"/>
    <col min="6404" max="6404" width="14" style="28" bestFit="1" customWidth="1"/>
    <col min="6405" max="6406" width="12.85546875" style="28" bestFit="1" customWidth="1"/>
    <col min="6407" max="6407" width="14" style="28" bestFit="1" customWidth="1"/>
    <col min="6408" max="6409" width="12.85546875" style="28" bestFit="1" customWidth="1"/>
    <col min="6410" max="6410" width="14" style="28" bestFit="1" customWidth="1"/>
    <col min="6411" max="6412" width="12.85546875" style="28" bestFit="1" customWidth="1"/>
    <col min="6413" max="6413" width="14" style="28" bestFit="1" customWidth="1"/>
    <col min="6414" max="6414" width="14.42578125" style="28" bestFit="1" customWidth="1"/>
    <col min="6415" max="6656" width="9.140625" style="28"/>
    <col min="6657" max="6657" width="14.42578125" style="28" customWidth="1"/>
    <col min="6658" max="6658" width="14" style="28" bestFit="1" customWidth="1"/>
    <col min="6659" max="6659" width="12.85546875" style="28" bestFit="1" customWidth="1"/>
    <col min="6660" max="6660" width="14" style="28" bestFit="1" customWidth="1"/>
    <col min="6661" max="6662" width="12.85546875" style="28" bestFit="1" customWidth="1"/>
    <col min="6663" max="6663" width="14" style="28" bestFit="1" customWidth="1"/>
    <col min="6664" max="6665" width="12.85546875" style="28" bestFit="1" customWidth="1"/>
    <col min="6666" max="6666" width="14" style="28" bestFit="1" customWidth="1"/>
    <col min="6667" max="6668" width="12.85546875" style="28" bestFit="1" customWidth="1"/>
    <col min="6669" max="6669" width="14" style="28" bestFit="1" customWidth="1"/>
    <col min="6670" max="6670" width="14.42578125" style="28" bestFit="1" customWidth="1"/>
    <col min="6671" max="6912" width="9.140625" style="28"/>
    <col min="6913" max="6913" width="14.42578125" style="28" customWidth="1"/>
    <col min="6914" max="6914" width="14" style="28" bestFit="1" customWidth="1"/>
    <col min="6915" max="6915" width="12.85546875" style="28" bestFit="1" customWidth="1"/>
    <col min="6916" max="6916" width="14" style="28" bestFit="1" customWidth="1"/>
    <col min="6917" max="6918" width="12.85546875" style="28" bestFit="1" customWidth="1"/>
    <col min="6919" max="6919" width="14" style="28" bestFit="1" customWidth="1"/>
    <col min="6920" max="6921" width="12.85546875" style="28" bestFit="1" customWidth="1"/>
    <col min="6922" max="6922" width="14" style="28" bestFit="1" customWidth="1"/>
    <col min="6923" max="6924" width="12.85546875" style="28" bestFit="1" customWidth="1"/>
    <col min="6925" max="6925" width="14" style="28" bestFit="1" customWidth="1"/>
    <col min="6926" max="6926" width="14.42578125" style="28" bestFit="1" customWidth="1"/>
    <col min="6927" max="7168" width="9.140625" style="28"/>
    <col min="7169" max="7169" width="14.42578125" style="28" customWidth="1"/>
    <col min="7170" max="7170" width="14" style="28" bestFit="1" customWidth="1"/>
    <col min="7171" max="7171" width="12.85546875" style="28" bestFit="1" customWidth="1"/>
    <col min="7172" max="7172" width="14" style="28" bestFit="1" customWidth="1"/>
    <col min="7173" max="7174" width="12.85546875" style="28" bestFit="1" customWidth="1"/>
    <col min="7175" max="7175" width="14" style="28" bestFit="1" customWidth="1"/>
    <col min="7176" max="7177" width="12.85546875" style="28" bestFit="1" customWidth="1"/>
    <col min="7178" max="7178" width="14" style="28" bestFit="1" customWidth="1"/>
    <col min="7179" max="7180" width="12.85546875" style="28" bestFit="1" customWidth="1"/>
    <col min="7181" max="7181" width="14" style="28" bestFit="1" customWidth="1"/>
    <col min="7182" max="7182" width="14.42578125" style="28" bestFit="1" customWidth="1"/>
    <col min="7183" max="7424" width="9.140625" style="28"/>
    <col min="7425" max="7425" width="14.42578125" style="28" customWidth="1"/>
    <col min="7426" max="7426" width="14" style="28" bestFit="1" customWidth="1"/>
    <col min="7427" max="7427" width="12.85546875" style="28" bestFit="1" customWidth="1"/>
    <col min="7428" max="7428" width="14" style="28" bestFit="1" customWidth="1"/>
    <col min="7429" max="7430" width="12.85546875" style="28" bestFit="1" customWidth="1"/>
    <col min="7431" max="7431" width="14" style="28" bestFit="1" customWidth="1"/>
    <col min="7432" max="7433" width="12.85546875" style="28" bestFit="1" customWidth="1"/>
    <col min="7434" max="7434" width="14" style="28" bestFit="1" customWidth="1"/>
    <col min="7435" max="7436" width="12.85546875" style="28" bestFit="1" customWidth="1"/>
    <col min="7437" max="7437" width="14" style="28" bestFit="1" customWidth="1"/>
    <col min="7438" max="7438" width="14.42578125" style="28" bestFit="1" customWidth="1"/>
    <col min="7439" max="7680" width="9.140625" style="28"/>
    <col min="7681" max="7681" width="14.42578125" style="28" customWidth="1"/>
    <col min="7682" max="7682" width="14" style="28" bestFit="1" customWidth="1"/>
    <col min="7683" max="7683" width="12.85546875" style="28" bestFit="1" customWidth="1"/>
    <col min="7684" max="7684" width="14" style="28" bestFit="1" customWidth="1"/>
    <col min="7685" max="7686" width="12.85546875" style="28" bestFit="1" customWidth="1"/>
    <col min="7687" max="7687" width="14" style="28" bestFit="1" customWidth="1"/>
    <col min="7688" max="7689" width="12.85546875" style="28" bestFit="1" customWidth="1"/>
    <col min="7690" max="7690" width="14" style="28" bestFit="1" customWidth="1"/>
    <col min="7691" max="7692" width="12.85546875" style="28" bestFit="1" customWidth="1"/>
    <col min="7693" max="7693" width="14" style="28" bestFit="1" customWidth="1"/>
    <col min="7694" max="7694" width="14.42578125" style="28" bestFit="1" customWidth="1"/>
    <col min="7695" max="7936" width="9.140625" style="28"/>
    <col min="7937" max="7937" width="14.42578125" style="28" customWidth="1"/>
    <col min="7938" max="7938" width="14" style="28" bestFit="1" customWidth="1"/>
    <col min="7939" max="7939" width="12.85546875" style="28" bestFit="1" customWidth="1"/>
    <col min="7940" max="7940" width="14" style="28" bestFit="1" customWidth="1"/>
    <col min="7941" max="7942" width="12.85546875" style="28" bestFit="1" customWidth="1"/>
    <col min="7943" max="7943" width="14" style="28" bestFit="1" customWidth="1"/>
    <col min="7944" max="7945" width="12.85546875" style="28" bestFit="1" customWidth="1"/>
    <col min="7946" max="7946" width="14" style="28" bestFit="1" customWidth="1"/>
    <col min="7947" max="7948" width="12.85546875" style="28" bestFit="1" customWidth="1"/>
    <col min="7949" max="7949" width="14" style="28" bestFit="1" customWidth="1"/>
    <col min="7950" max="7950" width="14.42578125" style="28" bestFit="1" customWidth="1"/>
    <col min="7951" max="8192" width="9.140625" style="28"/>
    <col min="8193" max="8193" width="14.42578125" style="28" customWidth="1"/>
    <col min="8194" max="8194" width="14" style="28" bestFit="1" customWidth="1"/>
    <col min="8195" max="8195" width="12.85546875" style="28" bestFit="1" customWidth="1"/>
    <col min="8196" max="8196" width="14" style="28" bestFit="1" customWidth="1"/>
    <col min="8197" max="8198" width="12.85546875" style="28" bestFit="1" customWidth="1"/>
    <col min="8199" max="8199" width="14" style="28" bestFit="1" customWidth="1"/>
    <col min="8200" max="8201" width="12.85546875" style="28" bestFit="1" customWidth="1"/>
    <col min="8202" max="8202" width="14" style="28" bestFit="1" customWidth="1"/>
    <col min="8203" max="8204" width="12.85546875" style="28" bestFit="1" customWidth="1"/>
    <col min="8205" max="8205" width="14" style="28" bestFit="1" customWidth="1"/>
    <col min="8206" max="8206" width="14.42578125" style="28" bestFit="1" customWidth="1"/>
    <col min="8207" max="8448" width="9.140625" style="28"/>
    <col min="8449" max="8449" width="14.42578125" style="28" customWidth="1"/>
    <col min="8450" max="8450" width="14" style="28" bestFit="1" customWidth="1"/>
    <col min="8451" max="8451" width="12.85546875" style="28" bestFit="1" customWidth="1"/>
    <col min="8452" max="8452" width="14" style="28" bestFit="1" customWidth="1"/>
    <col min="8453" max="8454" width="12.85546875" style="28" bestFit="1" customWidth="1"/>
    <col min="8455" max="8455" width="14" style="28" bestFit="1" customWidth="1"/>
    <col min="8456" max="8457" width="12.85546875" style="28" bestFit="1" customWidth="1"/>
    <col min="8458" max="8458" width="14" style="28" bestFit="1" customWidth="1"/>
    <col min="8459" max="8460" width="12.85546875" style="28" bestFit="1" customWidth="1"/>
    <col min="8461" max="8461" width="14" style="28" bestFit="1" customWidth="1"/>
    <col min="8462" max="8462" width="14.42578125" style="28" bestFit="1" customWidth="1"/>
    <col min="8463" max="8704" width="9.140625" style="28"/>
    <col min="8705" max="8705" width="14.42578125" style="28" customWidth="1"/>
    <col min="8706" max="8706" width="14" style="28" bestFit="1" customWidth="1"/>
    <col min="8707" max="8707" width="12.85546875" style="28" bestFit="1" customWidth="1"/>
    <col min="8708" max="8708" width="14" style="28" bestFit="1" customWidth="1"/>
    <col min="8709" max="8710" width="12.85546875" style="28" bestFit="1" customWidth="1"/>
    <col min="8711" max="8711" width="14" style="28" bestFit="1" customWidth="1"/>
    <col min="8712" max="8713" width="12.85546875" style="28" bestFit="1" customWidth="1"/>
    <col min="8714" max="8714" width="14" style="28" bestFit="1" customWidth="1"/>
    <col min="8715" max="8716" width="12.85546875" style="28" bestFit="1" customWidth="1"/>
    <col min="8717" max="8717" width="14" style="28" bestFit="1" customWidth="1"/>
    <col min="8718" max="8718" width="14.42578125" style="28" bestFit="1" customWidth="1"/>
    <col min="8719" max="8960" width="9.140625" style="28"/>
    <col min="8961" max="8961" width="14.42578125" style="28" customWidth="1"/>
    <col min="8962" max="8962" width="14" style="28" bestFit="1" customWidth="1"/>
    <col min="8963" max="8963" width="12.85546875" style="28" bestFit="1" customWidth="1"/>
    <col min="8964" max="8964" width="14" style="28" bestFit="1" customWidth="1"/>
    <col min="8965" max="8966" width="12.85546875" style="28" bestFit="1" customWidth="1"/>
    <col min="8967" max="8967" width="14" style="28" bestFit="1" customWidth="1"/>
    <col min="8968" max="8969" width="12.85546875" style="28" bestFit="1" customWidth="1"/>
    <col min="8970" max="8970" width="14" style="28" bestFit="1" customWidth="1"/>
    <col min="8971" max="8972" width="12.85546875" style="28" bestFit="1" customWidth="1"/>
    <col min="8973" max="8973" width="14" style="28" bestFit="1" customWidth="1"/>
    <col min="8974" max="8974" width="14.42578125" style="28" bestFit="1" customWidth="1"/>
    <col min="8975" max="9216" width="9.140625" style="28"/>
    <col min="9217" max="9217" width="14.42578125" style="28" customWidth="1"/>
    <col min="9218" max="9218" width="14" style="28" bestFit="1" customWidth="1"/>
    <col min="9219" max="9219" width="12.85546875" style="28" bestFit="1" customWidth="1"/>
    <col min="9220" max="9220" width="14" style="28" bestFit="1" customWidth="1"/>
    <col min="9221" max="9222" width="12.85546875" style="28" bestFit="1" customWidth="1"/>
    <col min="9223" max="9223" width="14" style="28" bestFit="1" customWidth="1"/>
    <col min="9224" max="9225" width="12.85546875" style="28" bestFit="1" customWidth="1"/>
    <col min="9226" max="9226" width="14" style="28" bestFit="1" customWidth="1"/>
    <col min="9227" max="9228" width="12.85546875" style="28" bestFit="1" customWidth="1"/>
    <col min="9229" max="9229" width="14" style="28" bestFit="1" customWidth="1"/>
    <col min="9230" max="9230" width="14.42578125" style="28" bestFit="1" customWidth="1"/>
    <col min="9231" max="9472" width="9.140625" style="28"/>
    <col min="9473" max="9473" width="14.42578125" style="28" customWidth="1"/>
    <col min="9474" max="9474" width="14" style="28" bestFit="1" customWidth="1"/>
    <col min="9475" max="9475" width="12.85546875" style="28" bestFit="1" customWidth="1"/>
    <col min="9476" max="9476" width="14" style="28" bestFit="1" customWidth="1"/>
    <col min="9477" max="9478" width="12.85546875" style="28" bestFit="1" customWidth="1"/>
    <col min="9479" max="9479" width="14" style="28" bestFit="1" customWidth="1"/>
    <col min="9480" max="9481" width="12.85546875" style="28" bestFit="1" customWidth="1"/>
    <col min="9482" max="9482" width="14" style="28" bestFit="1" customWidth="1"/>
    <col min="9483" max="9484" width="12.85546875" style="28" bestFit="1" customWidth="1"/>
    <col min="9485" max="9485" width="14" style="28" bestFit="1" customWidth="1"/>
    <col min="9486" max="9486" width="14.42578125" style="28" bestFit="1" customWidth="1"/>
    <col min="9487" max="9728" width="9.140625" style="28"/>
    <col min="9729" max="9729" width="14.42578125" style="28" customWidth="1"/>
    <col min="9730" max="9730" width="14" style="28" bestFit="1" customWidth="1"/>
    <col min="9731" max="9731" width="12.85546875" style="28" bestFit="1" customWidth="1"/>
    <col min="9732" max="9732" width="14" style="28" bestFit="1" customWidth="1"/>
    <col min="9733" max="9734" width="12.85546875" style="28" bestFit="1" customWidth="1"/>
    <col min="9735" max="9735" width="14" style="28" bestFit="1" customWidth="1"/>
    <col min="9736" max="9737" width="12.85546875" style="28" bestFit="1" customWidth="1"/>
    <col min="9738" max="9738" width="14" style="28" bestFit="1" customWidth="1"/>
    <col min="9739" max="9740" width="12.85546875" style="28" bestFit="1" customWidth="1"/>
    <col min="9741" max="9741" width="14" style="28" bestFit="1" customWidth="1"/>
    <col min="9742" max="9742" width="14.42578125" style="28" bestFit="1" customWidth="1"/>
    <col min="9743" max="9984" width="9.140625" style="28"/>
    <col min="9985" max="9985" width="14.42578125" style="28" customWidth="1"/>
    <col min="9986" max="9986" width="14" style="28" bestFit="1" customWidth="1"/>
    <col min="9987" max="9987" width="12.85546875" style="28" bestFit="1" customWidth="1"/>
    <col min="9988" max="9988" width="14" style="28" bestFit="1" customWidth="1"/>
    <col min="9989" max="9990" width="12.85546875" style="28" bestFit="1" customWidth="1"/>
    <col min="9991" max="9991" width="14" style="28" bestFit="1" customWidth="1"/>
    <col min="9992" max="9993" width="12.85546875" style="28" bestFit="1" customWidth="1"/>
    <col min="9994" max="9994" width="14" style="28" bestFit="1" customWidth="1"/>
    <col min="9995" max="9996" width="12.85546875" style="28" bestFit="1" customWidth="1"/>
    <col min="9997" max="9997" width="14" style="28" bestFit="1" customWidth="1"/>
    <col min="9998" max="9998" width="14.42578125" style="28" bestFit="1" customWidth="1"/>
    <col min="9999" max="10240" width="9.140625" style="28"/>
    <col min="10241" max="10241" width="14.42578125" style="28" customWidth="1"/>
    <col min="10242" max="10242" width="14" style="28" bestFit="1" customWidth="1"/>
    <col min="10243" max="10243" width="12.85546875" style="28" bestFit="1" customWidth="1"/>
    <col min="10244" max="10244" width="14" style="28" bestFit="1" customWidth="1"/>
    <col min="10245" max="10246" width="12.85546875" style="28" bestFit="1" customWidth="1"/>
    <col min="10247" max="10247" width="14" style="28" bestFit="1" customWidth="1"/>
    <col min="10248" max="10249" width="12.85546875" style="28" bestFit="1" customWidth="1"/>
    <col min="10250" max="10250" width="14" style="28" bestFit="1" customWidth="1"/>
    <col min="10251" max="10252" width="12.85546875" style="28" bestFit="1" customWidth="1"/>
    <col min="10253" max="10253" width="14" style="28" bestFit="1" customWidth="1"/>
    <col min="10254" max="10254" width="14.42578125" style="28" bestFit="1" customWidth="1"/>
    <col min="10255" max="10496" width="9.140625" style="28"/>
    <col min="10497" max="10497" width="14.42578125" style="28" customWidth="1"/>
    <col min="10498" max="10498" width="14" style="28" bestFit="1" customWidth="1"/>
    <col min="10499" max="10499" width="12.85546875" style="28" bestFit="1" customWidth="1"/>
    <col min="10500" max="10500" width="14" style="28" bestFit="1" customWidth="1"/>
    <col min="10501" max="10502" width="12.85546875" style="28" bestFit="1" customWidth="1"/>
    <col min="10503" max="10503" width="14" style="28" bestFit="1" customWidth="1"/>
    <col min="10504" max="10505" width="12.85546875" style="28" bestFit="1" customWidth="1"/>
    <col min="10506" max="10506" width="14" style="28" bestFit="1" customWidth="1"/>
    <col min="10507" max="10508" width="12.85546875" style="28" bestFit="1" customWidth="1"/>
    <col min="10509" max="10509" width="14" style="28" bestFit="1" customWidth="1"/>
    <col min="10510" max="10510" width="14.42578125" style="28" bestFit="1" customWidth="1"/>
    <col min="10511" max="10752" width="9.140625" style="28"/>
    <col min="10753" max="10753" width="14.42578125" style="28" customWidth="1"/>
    <col min="10754" max="10754" width="14" style="28" bestFit="1" customWidth="1"/>
    <col min="10755" max="10755" width="12.85546875" style="28" bestFit="1" customWidth="1"/>
    <col min="10756" max="10756" width="14" style="28" bestFit="1" customWidth="1"/>
    <col min="10757" max="10758" width="12.85546875" style="28" bestFit="1" customWidth="1"/>
    <col min="10759" max="10759" width="14" style="28" bestFit="1" customWidth="1"/>
    <col min="10760" max="10761" width="12.85546875" style="28" bestFit="1" customWidth="1"/>
    <col min="10762" max="10762" width="14" style="28" bestFit="1" customWidth="1"/>
    <col min="10763" max="10764" width="12.85546875" style="28" bestFit="1" customWidth="1"/>
    <col min="10765" max="10765" width="14" style="28" bestFit="1" customWidth="1"/>
    <col min="10766" max="10766" width="14.42578125" style="28" bestFit="1" customWidth="1"/>
    <col min="10767" max="11008" width="9.140625" style="28"/>
    <col min="11009" max="11009" width="14.42578125" style="28" customWidth="1"/>
    <col min="11010" max="11010" width="14" style="28" bestFit="1" customWidth="1"/>
    <col min="11011" max="11011" width="12.85546875" style="28" bestFit="1" customWidth="1"/>
    <col min="11012" max="11012" width="14" style="28" bestFit="1" customWidth="1"/>
    <col min="11013" max="11014" width="12.85546875" style="28" bestFit="1" customWidth="1"/>
    <col min="11015" max="11015" width="14" style="28" bestFit="1" customWidth="1"/>
    <col min="11016" max="11017" width="12.85546875" style="28" bestFit="1" customWidth="1"/>
    <col min="11018" max="11018" width="14" style="28" bestFit="1" customWidth="1"/>
    <col min="11019" max="11020" width="12.85546875" style="28" bestFit="1" customWidth="1"/>
    <col min="11021" max="11021" width="14" style="28" bestFit="1" customWidth="1"/>
    <col min="11022" max="11022" width="14.42578125" style="28" bestFit="1" customWidth="1"/>
    <col min="11023" max="11264" width="9.140625" style="28"/>
    <col min="11265" max="11265" width="14.42578125" style="28" customWidth="1"/>
    <col min="11266" max="11266" width="14" style="28" bestFit="1" customWidth="1"/>
    <col min="11267" max="11267" width="12.85546875" style="28" bestFit="1" customWidth="1"/>
    <col min="11268" max="11268" width="14" style="28" bestFit="1" customWidth="1"/>
    <col min="11269" max="11270" width="12.85546875" style="28" bestFit="1" customWidth="1"/>
    <col min="11271" max="11271" width="14" style="28" bestFit="1" customWidth="1"/>
    <col min="11272" max="11273" width="12.85546875" style="28" bestFit="1" customWidth="1"/>
    <col min="11274" max="11274" width="14" style="28" bestFit="1" customWidth="1"/>
    <col min="11275" max="11276" width="12.85546875" style="28" bestFit="1" customWidth="1"/>
    <col min="11277" max="11277" width="14" style="28" bestFit="1" customWidth="1"/>
    <col min="11278" max="11278" width="14.42578125" style="28" bestFit="1" customWidth="1"/>
    <col min="11279" max="11520" width="9.140625" style="28"/>
    <col min="11521" max="11521" width="14.42578125" style="28" customWidth="1"/>
    <col min="11522" max="11522" width="14" style="28" bestFit="1" customWidth="1"/>
    <col min="11523" max="11523" width="12.85546875" style="28" bestFit="1" customWidth="1"/>
    <col min="11524" max="11524" width="14" style="28" bestFit="1" customWidth="1"/>
    <col min="11525" max="11526" width="12.85546875" style="28" bestFit="1" customWidth="1"/>
    <col min="11527" max="11527" width="14" style="28" bestFit="1" customWidth="1"/>
    <col min="11528" max="11529" width="12.85546875" style="28" bestFit="1" customWidth="1"/>
    <col min="11530" max="11530" width="14" style="28" bestFit="1" customWidth="1"/>
    <col min="11531" max="11532" width="12.85546875" style="28" bestFit="1" customWidth="1"/>
    <col min="11533" max="11533" width="14" style="28" bestFit="1" customWidth="1"/>
    <col min="11534" max="11534" width="14.42578125" style="28" bestFit="1" customWidth="1"/>
    <col min="11535" max="11776" width="9.140625" style="28"/>
    <col min="11777" max="11777" width="14.42578125" style="28" customWidth="1"/>
    <col min="11778" max="11778" width="14" style="28" bestFit="1" customWidth="1"/>
    <col min="11779" max="11779" width="12.85546875" style="28" bestFit="1" customWidth="1"/>
    <col min="11780" max="11780" width="14" style="28" bestFit="1" customWidth="1"/>
    <col min="11781" max="11782" width="12.85546875" style="28" bestFit="1" customWidth="1"/>
    <col min="11783" max="11783" width="14" style="28" bestFit="1" customWidth="1"/>
    <col min="11784" max="11785" width="12.85546875" style="28" bestFit="1" customWidth="1"/>
    <col min="11786" max="11786" width="14" style="28" bestFit="1" customWidth="1"/>
    <col min="11787" max="11788" width="12.85546875" style="28" bestFit="1" customWidth="1"/>
    <col min="11789" max="11789" width="14" style="28" bestFit="1" customWidth="1"/>
    <col min="11790" max="11790" width="14.42578125" style="28" bestFit="1" customWidth="1"/>
    <col min="11791" max="12032" width="9.140625" style="28"/>
    <col min="12033" max="12033" width="14.42578125" style="28" customWidth="1"/>
    <col min="12034" max="12034" width="14" style="28" bestFit="1" customWidth="1"/>
    <col min="12035" max="12035" width="12.85546875" style="28" bestFit="1" customWidth="1"/>
    <col min="12036" max="12036" width="14" style="28" bestFit="1" customWidth="1"/>
    <col min="12037" max="12038" width="12.85546875" style="28" bestFit="1" customWidth="1"/>
    <col min="12039" max="12039" width="14" style="28" bestFit="1" customWidth="1"/>
    <col min="12040" max="12041" width="12.85546875" style="28" bestFit="1" customWidth="1"/>
    <col min="12042" max="12042" width="14" style="28" bestFit="1" customWidth="1"/>
    <col min="12043" max="12044" width="12.85546875" style="28" bestFit="1" customWidth="1"/>
    <col min="12045" max="12045" width="14" style="28" bestFit="1" customWidth="1"/>
    <col min="12046" max="12046" width="14.42578125" style="28" bestFit="1" customWidth="1"/>
    <col min="12047" max="12288" width="9.140625" style="28"/>
    <col min="12289" max="12289" width="14.42578125" style="28" customWidth="1"/>
    <col min="12290" max="12290" width="14" style="28" bestFit="1" customWidth="1"/>
    <col min="12291" max="12291" width="12.85546875" style="28" bestFit="1" customWidth="1"/>
    <col min="12292" max="12292" width="14" style="28" bestFit="1" customWidth="1"/>
    <col min="12293" max="12294" width="12.85546875" style="28" bestFit="1" customWidth="1"/>
    <col min="12295" max="12295" width="14" style="28" bestFit="1" customWidth="1"/>
    <col min="12296" max="12297" width="12.85546875" style="28" bestFit="1" customWidth="1"/>
    <col min="12298" max="12298" width="14" style="28" bestFit="1" customWidth="1"/>
    <col min="12299" max="12300" width="12.85546875" style="28" bestFit="1" customWidth="1"/>
    <col min="12301" max="12301" width="14" style="28" bestFit="1" customWidth="1"/>
    <col min="12302" max="12302" width="14.42578125" style="28" bestFit="1" customWidth="1"/>
    <col min="12303" max="12544" width="9.140625" style="28"/>
    <col min="12545" max="12545" width="14.42578125" style="28" customWidth="1"/>
    <col min="12546" max="12546" width="14" style="28" bestFit="1" customWidth="1"/>
    <col min="12547" max="12547" width="12.85546875" style="28" bestFit="1" customWidth="1"/>
    <col min="12548" max="12548" width="14" style="28" bestFit="1" customWidth="1"/>
    <col min="12549" max="12550" width="12.85546875" style="28" bestFit="1" customWidth="1"/>
    <col min="12551" max="12551" width="14" style="28" bestFit="1" customWidth="1"/>
    <col min="12552" max="12553" width="12.85546875" style="28" bestFit="1" customWidth="1"/>
    <col min="12554" max="12554" width="14" style="28" bestFit="1" customWidth="1"/>
    <col min="12555" max="12556" width="12.85546875" style="28" bestFit="1" customWidth="1"/>
    <col min="12557" max="12557" width="14" style="28" bestFit="1" customWidth="1"/>
    <col min="12558" max="12558" width="14.42578125" style="28" bestFit="1" customWidth="1"/>
    <col min="12559" max="12800" width="9.140625" style="28"/>
    <col min="12801" max="12801" width="14.42578125" style="28" customWidth="1"/>
    <col min="12802" max="12802" width="14" style="28" bestFit="1" customWidth="1"/>
    <col min="12803" max="12803" width="12.85546875" style="28" bestFit="1" customWidth="1"/>
    <col min="12804" max="12804" width="14" style="28" bestFit="1" customWidth="1"/>
    <col min="12805" max="12806" width="12.85546875" style="28" bestFit="1" customWidth="1"/>
    <col min="12807" max="12807" width="14" style="28" bestFit="1" customWidth="1"/>
    <col min="12808" max="12809" width="12.85546875" style="28" bestFit="1" customWidth="1"/>
    <col min="12810" max="12810" width="14" style="28" bestFit="1" customWidth="1"/>
    <col min="12811" max="12812" width="12.85546875" style="28" bestFit="1" customWidth="1"/>
    <col min="12813" max="12813" width="14" style="28" bestFit="1" customWidth="1"/>
    <col min="12814" max="12814" width="14.42578125" style="28" bestFit="1" customWidth="1"/>
    <col min="12815" max="13056" width="9.140625" style="28"/>
    <col min="13057" max="13057" width="14.42578125" style="28" customWidth="1"/>
    <col min="13058" max="13058" width="14" style="28" bestFit="1" customWidth="1"/>
    <col min="13059" max="13059" width="12.85546875" style="28" bestFit="1" customWidth="1"/>
    <col min="13060" max="13060" width="14" style="28" bestFit="1" customWidth="1"/>
    <col min="13061" max="13062" width="12.85546875" style="28" bestFit="1" customWidth="1"/>
    <col min="13063" max="13063" width="14" style="28" bestFit="1" customWidth="1"/>
    <col min="13064" max="13065" width="12.85546875" style="28" bestFit="1" customWidth="1"/>
    <col min="13066" max="13066" width="14" style="28" bestFit="1" customWidth="1"/>
    <col min="13067" max="13068" width="12.85546875" style="28" bestFit="1" customWidth="1"/>
    <col min="13069" max="13069" width="14" style="28" bestFit="1" customWidth="1"/>
    <col min="13070" max="13070" width="14.42578125" style="28" bestFit="1" customWidth="1"/>
    <col min="13071" max="13312" width="9.140625" style="28"/>
    <col min="13313" max="13313" width="14.42578125" style="28" customWidth="1"/>
    <col min="13314" max="13314" width="14" style="28" bestFit="1" customWidth="1"/>
    <col min="13315" max="13315" width="12.85546875" style="28" bestFit="1" customWidth="1"/>
    <col min="13316" max="13316" width="14" style="28" bestFit="1" customWidth="1"/>
    <col min="13317" max="13318" width="12.85546875" style="28" bestFit="1" customWidth="1"/>
    <col min="13319" max="13319" width="14" style="28" bestFit="1" customWidth="1"/>
    <col min="13320" max="13321" width="12.85546875" style="28" bestFit="1" customWidth="1"/>
    <col min="13322" max="13322" width="14" style="28" bestFit="1" customWidth="1"/>
    <col min="13323" max="13324" width="12.85546875" style="28" bestFit="1" customWidth="1"/>
    <col min="13325" max="13325" width="14" style="28" bestFit="1" customWidth="1"/>
    <col min="13326" max="13326" width="14.42578125" style="28" bestFit="1" customWidth="1"/>
    <col min="13327" max="13568" width="9.140625" style="28"/>
    <col min="13569" max="13569" width="14.42578125" style="28" customWidth="1"/>
    <col min="13570" max="13570" width="14" style="28" bestFit="1" customWidth="1"/>
    <col min="13571" max="13571" width="12.85546875" style="28" bestFit="1" customWidth="1"/>
    <col min="13572" max="13572" width="14" style="28" bestFit="1" customWidth="1"/>
    <col min="13573" max="13574" width="12.85546875" style="28" bestFit="1" customWidth="1"/>
    <col min="13575" max="13575" width="14" style="28" bestFit="1" customWidth="1"/>
    <col min="13576" max="13577" width="12.85546875" style="28" bestFit="1" customWidth="1"/>
    <col min="13578" max="13578" width="14" style="28" bestFit="1" customWidth="1"/>
    <col min="13579" max="13580" width="12.85546875" style="28" bestFit="1" customWidth="1"/>
    <col min="13581" max="13581" width="14" style="28" bestFit="1" customWidth="1"/>
    <col min="13582" max="13582" width="14.42578125" style="28" bestFit="1" customWidth="1"/>
    <col min="13583" max="13824" width="9.140625" style="28"/>
    <col min="13825" max="13825" width="14.42578125" style="28" customWidth="1"/>
    <col min="13826" max="13826" width="14" style="28" bestFit="1" customWidth="1"/>
    <col min="13827" max="13827" width="12.85546875" style="28" bestFit="1" customWidth="1"/>
    <col min="13828" max="13828" width="14" style="28" bestFit="1" customWidth="1"/>
    <col min="13829" max="13830" width="12.85546875" style="28" bestFit="1" customWidth="1"/>
    <col min="13831" max="13831" width="14" style="28" bestFit="1" customWidth="1"/>
    <col min="13832" max="13833" width="12.85546875" style="28" bestFit="1" customWidth="1"/>
    <col min="13834" max="13834" width="14" style="28" bestFit="1" customWidth="1"/>
    <col min="13835" max="13836" width="12.85546875" style="28" bestFit="1" customWidth="1"/>
    <col min="13837" max="13837" width="14" style="28" bestFit="1" customWidth="1"/>
    <col min="13838" max="13838" width="14.42578125" style="28" bestFit="1" customWidth="1"/>
    <col min="13839" max="14080" width="9.140625" style="28"/>
    <col min="14081" max="14081" width="14.42578125" style="28" customWidth="1"/>
    <col min="14082" max="14082" width="14" style="28" bestFit="1" customWidth="1"/>
    <col min="14083" max="14083" width="12.85546875" style="28" bestFit="1" customWidth="1"/>
    <col min="14084" max="14084" width="14" style="28" bestFit="1" customWidth="1"/>
    <col min="14085" max="14086" width="12.85546875" style="28" bestFit="1" customWidth="1"/>
    <col min="14087" max="14087" width="14" style="28" bestFit="1" customWidth="1"/>
    <col min="14088" max="14089" width="12.85546875" style="28" bestFit="1" customWidth="1"/>
    <col min="14090" max="14090" width="14" style="28" bestFit="1" customWidth="1"/>
    <col min="14091" max="14092" width="12.85546875" style="28" bestFit="1" customWidth="1"/>
    <col min="14093" max="14093" width="14" style="28" bestFit="1" customWidth="1"/>
    <col min="14094" max="14094" width="14.42578125" style="28" bestFit="1" customWidth="1"/>
    <col min="14095" max="14336" width="9.140625" style="28"/>
    <col min="14337" max="14337" width="14.42578125" style="28" customWidth="1"/>
    <col min="14338" max="14338" width="14" style="28" bestFit="1" customWidth="1"/>
    <col min="14339" max="14339" width="12.85546875" style="28" bestFit="1" customWidth="1"/>
    <col min="14340" max="14340" width="14" style="28" bestFit="1" customWidth="1"/>
    <col min="14341" max="14342" width="12.85546875" style="28" bestFit="1" customWidth="1"/>
    <col min="14343" max="14343" width="14" style="28" bestFit="1" customWidth="1"/>
    <col min="14344" max="14345" width="12.85546875" style="28" bestFit="1" customWidth="1"/>
    <col min="14346" max="14346" width="14" style="28" bestFit="1" customWidth="1"/>
    <col min="14347" max="14348" width="12.85546875" style="28" bestFit="1" customWidth="1"/>
    <col min="14349" max="14349" width="14" style="28" bestFit="1" customWidth="1"/>
    <col min="14350" max="14350" width="14.42578125" style="28" bestFit="1" customWidth="1"/>
    <col min="14351" max="14592" width="9.140625" style="28"/>
    <col min="14593" max="14593" width="14.42578125" style="28" customWidth="1"/>
    <col min="14594" max="14594" width="14" style="28" bestFit="1" customWidth="1"/>
    <col min="14595" max="14595" width="12.85546875" style="28" bestFit="1" customWidth="1"/>
    <col min="14596" max="14596" width="14" style="28" bestFit="1" customWidth="1"/>
    <col min="14597" max="14598" width="12.85546875" style="28" bestFit="1" customWidth="1"/>
    <col min="14599" max="14599" width="14" style="28" bestFit="1" customWidth="1"/>
    <col min="14600" max="14601" width="12.85546875" style="28" bestFit="1" customWidth="1"/>
    <col min="14602" max="14602" width="14" style="28" bestFit="1" customWidth="1"/>
    <col min="14603" max="14604" width="12.85546875" style="28" bestFit="1" customWidth="1"/>
    <col min="14605" max="14605" width="14" style="28" bestFit="1" customWidth="1"/>
    <col min="14606" max="14606" width="14.42578125" style="28" bestFit="1" customWidth="1"/>
    <col min="14607" max="14848" width="9.140625" style="28"/>
    <col min="14849" max="14849" width="14.42578125" style="28" customWidth="1"/>
    <col min="14850" max="14850" width="14" style="28" bestFit="1" customWidth="1"/>
    <col min="14851" max="14851" width="12.85546875" style="28" bestFit="1" customWidth="1"/>
    <col min="14852" max="14852" width="14" style="28" bestFit="1" customWidth="1"/>
    <col min="14853" max="14854" width="12.85546875" style="28" bestFit="1" customWidth="1"/>
    <col min="14855" max="14855" width="14" style="28" bestFit="1" customWidth="1"/>
    <col min="14856" max="14857" width="12.85546875" style="28" bestFit="1" customWidth="1"/>
    <col min="14858" max="14858" width="14" style="28" bestFit="1" customWidth="1"/>
    <col min="14859" max="14860" width="12.85546875" style="28" bestFit="1" customWidth="1"/>
    <col min="14861" max="14861" width="14" style="28" bestFit="1" customWidth="1"/>
    <col min="14862" max="14862" width="14.42578125" style="28" bestFit="1" customWidth="1"/>
    <col min="14863" max="15104" width="9.140625" style="28"/>
    <col min="15105" max="15105" width="14.42578125" style="28" customWidth="1"/>
    <col min="15106" max="15106" width="14" style="28" bestFit="1" customWidth="1"/>
    <col min="15107" max="15107" width="12.85546875" style="28" bestFit="1" customWidth="1"/>
    <col min="15108" max="15108" width="14" style="28" bestFit="1" customWidth="1"/>
    <col min="15109" max="15110" width="12.85546875" style="28" bestFit="1" customWidth="1"/>
    <col min="15111" max="15111" width="14" style="28" bestFit="1" customWidth="1"/>
    <col min="15112" max="15113" width="12.85546875" style="28" bestFit="1" customWidth="1"/>
    <col min="15114" max="15114" width="14" style="28" bestFit="1" customWidth="1"/>
    <col min="15115" max="15116" width="12.85546875" style="28" bestFit="1" customWidth="1"/>
    <col min="15117" max="15117" width="14" style="28" bestFit="1" customWidth="1"/>
    <col min="15118" max="15118" width="14.42578125" style="28" bestFit="1" customWidth="1"/>
    <col min="15119" max="15360" width="9.140625" style="28"/>
    <col min="15361" max="15361" width="14.42578125" style="28" customWidth="1"/>
    <col min="15362" max="15362" width="14" style="28" bestFit="1" customWidth="1"/>
    <col min="15363" max="15363" width="12.85546875" style="28" bestFit="1" customWidth="1"/>
    <col min="15364" max="15364" width="14" style="28" bestFit="1" customWidth="1"/>
    <col min="15365" max="15366" width="12.85546875" style="28" bestFit="1" customWidth="1"/>
    <col min="15367" max="15367" width="14" style="28" bestFit="1" customWidth="1"/>
    <col min="15368" max="15369" width="12.85546875" style="28" bestFit="1" customWidth="1"/>
    <col min="15370" max="15370" width="14" style="28" bestFit="1" customWidth="1"/>
    <col min="15371" max="15372" width="12.85546875" style="28" bestFit="1" customWidth="1"/>
    <col min="15373" max="15373" width="14" style="28" bestFit="1" customWidth="1"/>
    <col min="15374" max="15374" width="14.42578125" style="28" bestFit="1" customWidth="1"/>
    <col min="15375" max="15616" width="9.140625" style="28"/>
    <col min="15617" max="15617" width="14.42578125" style="28" customWidth="1"/>
    <col min="15618" max="15618" width="14" style="28" bestFit="1" customWidth="1"/>
    <col min="15619" max="15619" width="12.85546875" style="28" bestFit="1" customWidth="1"/>
    <col min="15620" max="15620" width="14" style="28" bestFit="1" customWidth="1"/>
    <col min="15621" max="15622" width="12.85546875" style="28" bestFit="1" customWidth="1"/>
    <col min="15623" max="15623" width="14" style="28" bestFit="1" customWidth="1"/>
    <col min="15624" max="15625" width="12.85546875" style="28" bestFit="1" customWidth="1"/>
    <col min="15626" max="15626" width="14" style="28" bestFit="1" customWidth="1"/>
    <col min="15627" max="15628" width="12.85546875" style="28" bestFit="1" customWidth="1"/>
    <col min="15629" max="15629" width="14" style="28" bestFit="1" customWidth="1"/>
    <col min="15630" max="15630" width="14.42578125" style="28" bestFit="1" customWidth="1"/>
    <col min="15631" max="15872" width="9.140625" style="28"/>
    <col min="15873" max="15873" width="14.42578125" style="28" customWidth="1"/>
    <col min="15874" max="15874" width="14" style="28" bestFit="1" customWidth="1"/>
    <col min="15875" max="15875" width="12.85546875" style="28" bestFit="1" customWidth="1"/>
    <col min="15876" max="15876" width="14" style="28" bestFit="1" customWidth="1"/>
    <col min="15877" max="15878" width="12.85546875" style="28" bestFit="1" customWidth="1"/>
    <col min="15879" max="15879" width="14" style="28" bestFit="1" customWidth="1"/>
    <col min="15880" max="15881" width="12.85546875" style="28" bestFit="1" customWidth="1"/>
    <col min="15882" max="15882" width="14" style="28" bestFit="1" customWidth="1"/>
    <col min="15883" max="15884" width="12.85546875" style="28" bestFit="1" customWidth="1"/>
    <col min="15885" max="15885" width="14" style="28" bestFit="1" customWidth="1"/>
    <col min="15886" max="15886" width="14.42578125" style="28" bestFit="1" customWidth="1"/>
    <col min="15887" max="16128" width="9.140625" style="28"/>
    <col min="16129" max="16129" width="14.42578125" style="28" customWidth="1"/>
    <col min="16130" max="16130" width="14" style="28" bestFit="1" customWidth="1"/>
    <col min="16131" max="16131" width="12.85546875" style="28" bestFit="1" customWidth="1"/>
    <col min="16132" max="16132" width="14" style="28" bestFit="1" customWidth="1"/>
    <col min="16133" max="16134" width="12.85546875" style="28" bestFit="1" customWidth="1"/>
    <col min="16135" max="16135" width="14" style="28" bestFit="1" customWidth="1"/>
    <col min="16136" max="16137" width="12.85546875" style="28" bestFit="1" customWidth="1"/>
    <col min="16138" max="16138" width="14" style="28" bestFit="1" customWidth="1"/>
    <col min="16139" max="16140" width="12.85546875" style="28" bestFit="1" customWidth="1"/>
    <col min="16141" max="16141" width="14" style="28" bestFit="1" customWidth="1"/>
    <col min="16142" max="16142" width="14.42578125" style="28" bestFit="1" customWidth="1"/>
    <col min="16143" max="16384" width="9.140625" style="28"/>
  </cols>
  <sheetData>
    <row r="2" spans="1:15" ht="18">
      <c r="A2" s="27" t="s">
        <v>261</v>
      </c>
    </row>
    <row r="4" spans="1:15"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c r="O4" s="29"/>
    </row>
    <row r="5" spans="1:15" ht="14.25">
      <c r="A5" s="31"/>
      <c r="B5" s="32"/>
      <c r="C5" s="31"/>
      <c r="D5" s="31"/>
      <c r="E5" s="31"/>
      <c r="F5" s="31"/>
      <c r="G5" s="31"/>
      <c r="H5" s="31"/>
      <c r="I5" s="31"/>
      <c r="J5" s="31"/>
      <c r="K5" s="31"/>
      <c r="L5" s="31"/>
      <c r="M5" s="31"/>
      <c r="N5" s="31"/>
      <c r="O5" s="31"/>
    </row>
    <row r="6" spans="1:15" ht="14.25">
      <c r="A6" s="31" t="s">
        <v>10</v>
      </c>
      <c r="B6" s="14">
        <v>0</v>
      </c>
      <c r="C6" s="14"/>
      <c r="D6" s="32">
        <v>180971</v>
      </c>
      <c r="E6" s="14"/>
      <c r="F6" s="14"/>
      <c r="G6" s="14">
        <v>177397.55</v>
      </c>
      <c r="H6" s="14"/>
      <c r="I6" s="14"/>
      <c r="J6" s="14"/>
      <c r="K6" s="14"/>
      <c r="L6" s="14"/>
      <c r="M6" s="14"/>
      <c r="N6" s="32">
        <f>SUM(B6:M6)</f>
        <v>358368.55</v>
      </c>
      <c r="O6" s="31"/>
    </row>
    <row r="7" spans="1:15" ht="14.25">
      <c r="A7" s="31" t="s">
        <v>11</v>
      </c>
      <c r="B7" s="14">
        <v>0</v>
      </c>
      <c r="C7" s="14"/>
      <c r="D7" s="32">
        <v>72025.25</v>
      </c>
      <c r="E7" s="14"/>
      <c r="F7" s="14"/>
      <c r="G7" s="14">
        <v>43031.95</v>
      </c>
      <c r="H7" s="14"/>
      <c r="I7" s="14"/>
      <c r="J7" s="14"/>
      <c r="K7" s="14"/>
      <c r="L7" s="14"/>
      <c r="M7" s="14"/>
      <c r="N7" s="32">
        <f t="shared" ref="N7:N20" si="0">SUM(B7:M7)</f>
        <v>115057.2</v>
      </c>
      <c r="O7" s="31"/>
    </row>
    <row r="8" spans="1:15" ht="14.25">
      <c r="A8" s="31" t="s">
        <v>12</v>
      </c>
      <c r="B8" s="14">
        <v>0</v>
      </c>
      <c r="C8" s="14"/>
      <c r="D8" s="32">
        <v>9368437.0399999991</v>
      </c>
      <c r="E8" s="14"/>
      <c r="F8" s="14"/>
      <c r="G8" s="14">
        <v>8934048.5399999991</v>
      </c>
      <c r="H8" s="14"/>
      <c r="I8" s="14"/>
      <c r="J8" s="14"/>
      <c r="K8" s="14"/>
      <c r="L8" s="14"/>
      <c r="M8" s="14"/>
      <c r="N8" s="32">
        <f t="shared" si="0"/>
        <v>18302485.579999998</v>
      </c>
      <c r="O8" s="31"/>
    </row>
    <row r="9" spans="1:15" ht="14.25">
      <c r="A9" s="31" t="s">
        <v>13</v>
      </c>
      <c r="B9" s="14">
        <v>0</v>
      </c>
      <c r="C9" s="14"/>
      <c r="D9" s="32">
        <v>418213.95</v>
      </c>
      <c r="E9" s="14"/>
      <c r="F9" s="14"/>
      <c r="G9" s="14">
        <v>520297.25</v>
      </c>
      <c r="H9" s="14"/>
      <c r="I9" s="14"/>
      <c r="J9" s="14"/>
      <c r="K9" s="14"/>
      <c r="L9" s="14"/>
      <c r="M9" s="14"/>
      <c r="N9" s="32">
        <f t="shared" si="0"/>
        <v>938511.2</v>
      </c>
      <c r="O9" s="31"/>
    </row>
    <row r="10" spans="1:15" ht="14.25">
      <c r="A10" s="31" t="s">
        <v>14</v>
      </c>
      <c r="B10" s="14">
        <v>0</v>
      </c>
      <c r="C10" s="87">
        <v>98716.75</v>
      </c>
      <c r="D10" s="32">
        <v>46371.6</v>
      </c>
      <c r="E10" s="32">
        <v>43749.2</v>
      </c>
      <c r="F10" s="14">
        <v>28932.75</v>
      </c>
      <c r="G10" s="14">
        <v>32562.75</v>
      </c>
      <c r="H10" s="14"/>
      <c r="I10" s="14"/>
      <c r="J10" s="14"/>
      <c r="K10" s="14"/>
      <c r="L10" s="14"/>
      <c r="M10" s="14"/>
      <c r="N10" s="32">
        <f t="shared" si="0"/>
        <v>250333.05</v>
      </c>
      <c r="O10" s="31"/>
    </row>
    <row r="11" spans="1:15" ht="14.25">
      <c r="A11" s="31" t="s">
        <v>15</v>
      </c>
      <c r="B11" s="14">
        <v>0</v>
      </c>
      <c r="C11" s="87"/>
      <c r="D11" s="32">
        <v>775.5</v>
      </c>
      <c r="E11" s="14"/>
      <c r="F11" s="14"/>
      <c r="G11" s="14">
        <v>4444.55</v>
      </c>
      <c r="H11" s="14"/>
      <c r="I11" s="14"/>
      <c r="J11" s="14"/>
      <c r="K11" s="14"/>
      <c r="L11" s="14"/>
      <c r="M11" s="14"/>
      <c r="N11" s="32">
        <f t="shared" si="0"/>
        <v>5220.05</v>
      </c>
      <c r="O11" s="31"/>
    </row>
    <row r="12" spans="1:15" ht="14.25">
      <c r="A12" s="31" t="s">
        <v>16</v>
      </c>
      <c r="B12" s="14">
        <v>0</v>
      </c>
      <c r="C12" s="87">
        <v>479.05</v>
      </c>
      <c r="D12" s="32">
        <v>664.4</v>
      </c>
      <c r="E12" s="32">
        <v>917.4</v>
      </c>
      <c r="F12" s="14">
        <v>1569.7</v>
      </c>
      <c r="G12" s="14">
        <v>545.04999999999995</v>
      </c>
      <c r="H12" s="14"/>
      <c r="I12" s="14"/>
      <c r="J12" s="14"/>
      <c r="K12" s="14"/>
      <c r="L12" s="14"/>
      <c r="M12" s="14"/>
      <c r="N12" s="32">
        <f t="shared" si="0"/>
        <v>4175.6000000000004</v>
      </c>
      <c r="O12" s="31"/>
    </row>
    <row r="13" spans="1:15" ht="14.25">
      <c r="A13" s="31" t="s">
        <v>17</v>
      </c>
      <c r="B13" s="14">
        <v>0</v>
      </c>
      <c r="C13" s="87"/>
      <c r="D13" s="32">
        <v>46877.05</v>
      </c>
      <c r="E13" s="14"/>
      <c r="F13" s="14"/>
      <c r="G13" s="14">
        <v>50287.6</v>
      </c>
      <c r="H13" s="14"/>
      <c r="I13" s="14"/>
      <c r="J13" s="14"/>
      <c r="K13" s="14"/>
      <c r="L13" s="14"/>
      <c r="M13" s="14"/>
      <c r="N13" s="32">
        <f t="shared" si="0"/>
        <v>97164.65</v>
      </c>
      <c r="O13" s="31"/>
    </row>
    <row r="14" spans="1:15" ht="14.25">
      <c r="A14" s="31" t="s">
        <v>18</v>
      </c>
      <c r="B14" s="14">
        <v>0</v>
      </c>
      <c r="C14" s="87">
        <v>6989.9500000000007</v>
      </c>
      <c r="D14" s="32">
        <v>2281.4</v>
      </c>
      <c r="E14" s="32">
        <v>2441.4499999999998</v>
      </c>
      <c r="F14" s="14">
        <v>3861.55</v>
      </c>
      <c r="G14" s="14">
        <v>4089.8</v>
      </c>
      <c r="H14" s="14"/>
      <c r="I14" s="14"/>
      <c r="J14" s="14"/>
      <c r="K14" s="14"/>
      <c r="L14" s="14"/>
      <c r="M14" s="14"/>
      <c r="N14" s="32">
        <f t="shared" si="0"/>
        <v>19664.149999999998</v>
      </c>
      <c r="O14" s="31"/>
    </row>
    <row r="15" spans="1:15" ht="14.25">
      <c r="A15" s="31" t="s">
        <v>19</v>
      </c>
      <c r="B15" s="14">
        <v>0</v>
      </c>
      <c r="C15" s="87"/>
      <c r="D15" s="32">
        <v>10836.65</v>
      </c>
      <c r="E15" s="14"/>
      <c r="F15" s="14"/>
      <c r="G15" s="14">
        <v>7340.3</v>
      </c>
      <c r="H15" s="14"/>
      <c r="I15" s="14"/>
      <c r="J15" s="14"/>
      <c r="K15" s="14"/>
      <c r="L15" s="14"/>
      <c r="M15" s="14"/>
      <c r="N15" s="32">
        <f t="shared" si="0"/>
        <v>18176.95</v>
      </c>
      <c r="O15" s="31"/>
    </row>
    <row r="16" spans="1:15" ht="14.25">
      <c r="A16" s="31" t="s">
        <v>20</v>
      </c>
      <c r="B16" s="14">
        <v>0</v>
      </c>
      <c r="C16" s="87">
        <v>163091.5</v>
      </c>
      <c r="D16" s="32">
        <v>59317.5</v>
      </c>
      <c r="E16" s="32">
        <v>85342.95</v>
      </c>
      <c r="F16" s="14">
        <v>87788.800000000003</v>
      </c>
      <c r="G16" s="14">
        <v>89590.6</v>
      </c>
      <c r="H16" s="14"/>
      <c r="I16" s="14"/>
      <c r="J16" s="14"/>
      <c r="K16" s="14"/>
      <c r="L16" s="14"/>
      <c r="M16" s="14"/>
      <c r="N16" s="32">
        <f>SUM(B16:M16)</f>
        <v>485131.35</v>
      </c>
      <c r="O16" s="31"/>
    </row>
    <row r="17" spans="1:15" ht="14.25">
      <c r="A17" s="31" t="s">
        <v>21</v>
      </c>
      <c r="B17" s="14">
        <v>0</v>
      </c>
      <c r="C17" s="87">
        <v>296</v>
      </c>
      <c r="D17" s="32">
        <v>3430.35</v>
      </c>
      <c r="E17" s="14"/>
      <c r="F17" s="14"/>
      <c r="G17" s="14">
        <v>15081.55</v>
      </c>
      <c r="H17" s="14"/>
      <c r="I17" s="14"/>
      <c r="J17" s="14"/>
      <c r="K17" s="14"/>
      <c r="L17" s="14"/>
      <c r="M17" s="14"/>
      <c r="N17" s="32">
        <f t="shared" si="0"/>
        <v>18807.899999999998</v>
      </c>
      <c r="O17" s="31"/>
    </row>
    <row r="18" spans="1:15" ht="14.25">
      <c r="A18" s="31" t="s">
        <v>22</v>
      </c>
      <c r="B18" s="14">
        <v>0</v>
      </c>
      <c r="C18" s="87"/>
      <c r="D18" s="32">
        <v>156728</v>
      </c>
      <c r="E18" s="14"/>
      <c r="F18" s="14"/>
      <c r="G18" s="14">
        <v>127858.5</v>
      </c>
      <c r="H18" s="14"/>
      <c r="I18" s="14"/>
      <c r="J18" s="14"/>
      <c r="K18" s="14"/>
      <c r="L18" s="14"/>
      <c r="M18" s="14"/>
      <c r="N18" s="32">
        <f t="shared" si="0"/>
        <v>284586.5</v>
      </c>
      <c r="O18" s="31"/>
    </row>
    <row r="19" spans="1:15" ht="14.25">
      <c r="A19" s="31" t="s">
        <v>23</v>
      </c>
      <c r="B19" s="14">
        <v>0</v>
      </c>
      <c r="C19" s="87"/>
      <c r="D19" s="32">
        <v>9615.1</v>
      </c>
      <c r="E19" s="14"/>
      <c r="F19" s="14"/>
      <c r="G19" s="14">
        <v>8435.9</v>
      </c>
      <c r="H19" s="14"/>
      <c r="I19" s="14"/>
      <c r="J19" s="14"/>
      <c r="K19" s="14"/>
      <c r="L19" s="14"/>
      <c r="M19" s="14"/>
      <c r="N19" s="32">
        <f t="shared" si="0"/>
        <v>18051</v>
      </c>
      <c r="O19" s="31"/>
    </row>
    <row r="20" spans="1:15" ht="14.25">
      <c r="A20" s="31" t="s">
        <v>24</v>
      </c>
      <c r="B20" s="14">
        <v>0</v>
      </c>
      <c r="C20" s="87"/>
      <c r="D20" s="14">
        <v>35521.199999999997</v>
      </c>
      <c r="E20" s="32"/>
      <c r="F20" s="14"/>
      <c r="G20" s="14">
        <v>132741.95000000001</v>
      </c>
      <c r="H20" s="14"/>
      <c r="I20" s="14"/>
      <c r="J20" s="14"/>
      <c r="K20" s="14"/>
      <c r="L20" s="14"/>
      <c r="M20" s="14"/>
      <c r="N20" s="32">
        <f t="shared" si="0"/>
        <v>168263.15000000002</v>
      </c>
      <c r="O20" s="31"/>
    </row>
    <row r="21" spans="1:15" ht="14.25">
      <c r="A21" s="31" t="s">
        <v>25</v>
      </c>
      <c r="B21" s="14">
        <v>0</v>
      </c>
      <c r="C21" s="87">
        <v>1640081.3</v>
      </c>
      <c r="D21" s="32">
        <v>735893.95</v>
      </c>
      <c r="E21" s="32">
        <v>749720.4</v>
      </c>
      <c r="F21" s="14">
        <v>679151.55</v>
      </c>
      <c r="G21" s="14">
        <v>1029526.85</v>
      </c>
      <c r="H21" s="14"/>
      <c r="I21" s="14"/>
      <c r="J21" s="14"/>
      <c r="K21" s="14"/>
      <c r="L21" s="14"/>
      <c r="M21" s="14"/>
      <c r="N21" s="32">
        <f>SUM(B21:M21)</f>
        <v>4834374.05</v>
      </c>
      <c r="O21" s="31"/>
    </row>
    <row r="22" spans="1:15" ht="14.25">
      <c r="A22" s="31" t="s">
        <v>26</v>
      </c>
      <c r="B22" s="14">
        <v>0</v>
      </c>
      <c r="C22" s="14"/>
      <c r="D22" s="32">
        <v>15475.39</v>
      </c>
      <c r="E22" s="14"/>
      <c r="F22" s="14"/>
      <c r="G22" s="58">
        <v>14984.26</v>
      </c>
      <c r="H22" s="14"/>
      <c r="I22" s="14"/>
      <c r="J22" s="14"/>
      <c r="K22" s="14"/>
      <c r="L22" s="14"/>
      <c r="M22" s="14"/>
      <c r="N22" s="32">
        <f>SUM(B22:M22)</f>
        <v>30459.65</v>
      </c>
      <c r="O22" s="31"/>
    </row>
    <row r="23" spans="1:15" ht="14.25">
      <c r="A23" s="31"/>
      <c r="B23" s="14"/>
      <c r="C23" s="32"/>
      <c r="D23" s="32"/>
      <c r="E23" s="32"/>
      <c r="F23" s="32"/>
      <c r="G23" s="32"/>
      <c r="H23" s="32"/>
      <c r="I23" s="32"/>
      <c r="J23" s="32"/>
      <c r="K23" s="32" t="s">
        <v>76</v>
      </c>
      <c r="L23" s="32"/>
      <c r="M23" s="32"/>
      <c r="N23" s="32"/>
      <c r="O23" s="31"/>
    </row>
    <row r="24" spans="1:15" ht="15" thickBot="1">
      <c r="A24" s="31" t="s">
        <v>9</v>
      </c>
      <c r="B24" s="59">
        <f>SUM(B6:B23)</f>
        <v>0</v>
      </c>
      <c r="C24" s="59">
        <f t="shared" ref="C24:M24" si="1">SUM(C6:C23)</f>
        <v>1909654.55</v>
      </c>
      <c r="D24" s="59">
        <f t="shared" si="1"/>
        <v>11163435.329999998</v>
      </c>
      <c r="E24" s="59">
        <f t="shared" si="1"/>
        <v>882171.4</v>
      </c>
      <c r="F24" s="59">
        <f t="shared" si="1"/>
        <v>801304.35000000009</v>
      </c>
      <c r="G24" s="59">
        <f t="shared" si="1"/>
        <v>11192264.950000001</v>
      </c>
      <c r="H24" s="59">
        <f t="shared" si="1"/>
        <v>0</v>
      </c>
      <c r="I24" s="59">
        <f t="shared" si="1"/>
        <v>0</v>
      </c>
      <c r="J24" s="59">
        <f t="shared" si="1"/>
        <v>0</v>
      </c>
      <c r="K24" s="59">
        <f t="shared" si="1"/>
        <v>0</v>
      </c>
      <c r="L24" s="59">
        <f t="shared" si="1"/>
        <v>0</v>
      </c>
      <c r="M24" s="59">
        <f t="shared" si="1"/>
        <v>0</v>
      </c>
      <c r="N24" s="59">
        <f>SUM(N6:N22)</f>
        <v>25948830.579999994</v>
      </c>
      <c r="O24" s="31"/>
    </row>
    <row r="25" spans="1:15" ht="15" thickTop="1">
      <c r="A25" s="31"/>
      <c r="B25" s="32"/>
      <c r="C25" s="32"/>
      <c r="D25" s="32"/>
      <c r="E25" s="32"/>
      <c r="F25" s="32"/>
      <c r="G25" s="32"/>
      <c r="H25" s="32"/>
      <c r="I25" s="32"/>
      <c r="J25" s="32"/>
      <c r="K25" s="32"/>
      <c r="L25" s="32"/>
      <c r="M25" s="32"/>
      <c r="N25" s="32"/>
      <c r="O25" s="31"/>
    </row>
    <row r="26" spans="1:15" ht="14.25">
      <c r="A26" s="31"/>
      <c r="B26" s="32"/>
      <c r="C26" s="32"/>
      <c r="D26" s="32"/>
      <c r="E26" s="32"/>
      <c r="F26" s="32"/>
      <c r="G26" s="32"/>
      <c r="H26" s="32"/>
      <c r="I26" s="32"/>
      <c r="J26" s="32"/>
      <c r="K26" s="32"/>
      <c r="L26" s="32"/>
      <c r="M26" s="32"/>
      <c r="N26" s="32"/>
      <c r="O26" s="31"/>
    </row>
  </sheetData>
  <printOptions horizontalCentered="1"/>
  <pageMargins left="0" right="0" top="0.5" bottom="0.5" header="0.5" footer="0.5"/>
  <pageSetup paperSize="5"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5"/>
  <sheetViews>
    <sheetView zoomScaleNormal="100" workbookViewId="0"/>
  </sheetViews>
  <sheetFormatPr defaultRowHeight="12.75"/>
  <cols>
    <col min="1" max="1" width="14.140625" style="28" customWidth="1"/>
    <col min="2" max="2" width="23.85546875" style="28" customWidth="1"/>
    <col min="3" max="13" width="20.85546875" style="28" bestFit="1" customWidth="1"/>
    <col min="14" max="14" width="22.28515625" style="28" bestFit="1" customWidth="1"/>
    <col min="15" max="256" width="9.140625" style="28"/>
    <col min="257" max="257" width="14.140625" style="28" customWidth="1"/>
    <col min="258" max="268" width="14" style="28" bestFit="1" customWidth="1"/>
    <col min="269" max="269" width="13.85546875" style="28" bestFit="1" customWidth="1"/>
    <col min="270" max="270" width="15" style="28" bestFit="1" customWidth="1"/>
    <col min="271" max="512" width="9.140625" style="28"/>
    <col min="513" max="513" width="14.140625" style="28" customWidth="1"/>
    <col min="514" max="524" width="14" style="28" bestFit="1" customWidth="1"/>
    <col min="525" max="525" width="13.85546875" style="28" bestFit="1" customWidth="1"/>
    <col min="526" max="526" width="15" style="28" bestFit="1" customWidth="1"/>
    <col min="527" max="768" width="9.140625" style="28"/>
    <col min="769" max="769" width="14.140625" style="28" customWidth="1"/>
    <col min="770" max="780" width="14" style="28" bestFit="1" customWidth="1"/>
    <col min="781" max="781" width="13.85546875" style="28" bestFit="1" customWidth="1"/>
    <col min="782" max="782" width="15" style="28" bestFit="1" customWidth="1"/>
    <col min="783" max="1024" width="9.140625" style="28"/>
    <col min="1025" max="1025" width="14.140625" style="28" customWidth="1"/>
    <col min="1026" max="1036" width="14" style="28" bestFit="1" customWidth="1"/>
    <col min="1037" max="1037" width="13.85546875" style="28" bestFit="1" customWidth="1"/>
    <col min="1038" max="1038" width="15" style="28" bestFit="1" customWidth="1"/>
    <col min="1039" max="1280" width="9.140625" style="28"/>
    <col min="1281" max="1281" width="14.140625" style="28" customWidth="1"/>
    <col min="1282" max="1292" width="14" style="28" bestFit="1" customWidth="1"/>
    <col min="1293" max="1293" width="13.85546875" style="28" bestFit="1" customWidth="1"/>
    <col min="1294" max="1294" width="15" style="28" bestFit="1" customWidth="1"/>
    <col min="1295" max="1536" width="9.140625" style="28"/>
    <col min="1537" max="1537" width="14.140625" style="28" customWidth="1"/>
    <col min="1538" max="1548" width="14" style="28" bestFit="1" customWidth="1"/>
    <col min="1549" max="1549" width="13.85546875" style="28" bestFit="1" customWidth="1"/>
    <col min="1550" max="1550" width="15" style="28" bestFit="1" customWidth="1"/>
    <col min="1551" max="1792" width="9.140625" style="28"/>
    <col min="1793" max="1793" width="14.140625" style="28" customWidth="1"/>
    <col min="1794" max="1804" width="14" style="28" bestFit="1" customWidth="1"/>
    <col min="1805" max="1805" width="13.85546875" style="28" bestFit="1" customWidth="1"/>
    <col min="1806" max="1806" width="15" style="28" bestFit="1" customWidth="1"/>
    <col min="1807" max="2048" width="9.140625" style="28"/>
    <col min="2049" max="2049" width="14.140625" style="28" customWidth="1"/>
    <col min="2050" max="2060" width="14" style="28" bestFit="1" customWidth="1"/>
    <col min="2061" max="2061" width="13.85546875" style="28" bestFit="1" customWidth="1"/>
    <col min="2062" max="2062" width="15" style="28" bestFit="1" customWidth="1"/>
    <col min="2063" max="2304" width="9.140625" style="28"/>
    <col min="2305" max="2305" width="14.140625" style="28" customWidth="1"/>
    <col min="2306" max="2316" width="14" style="28" bestFit="1" customWidth="1"/>
    <col min="2317" max="2317" width="13.85546875" style="28" bestFit="1" customWidth="1"/>
    <col min="2318" max="2318" width="15" style="28" bestFit="1" customWidth="1"/>
    <col min="2319" max="2560" width="9.140625" style="28"/>
    <col min="2561" max="2561" width="14.140625" style="28" customWidth="1"/>
    <col min="2562" max="2572" width="14" style="28" bestFit="1" customWidth="1"/>
    <col min="2573" max="2573" width="13.85546875" style="28" bestFit="1" customWidth="1"/>
    <col min="2574" max="2574" width="15" style="28" bestFit="1" customWidth="1"/>
    <col min="2575" max="2816" width="9.140625" style="28"/>
    <col min="2817" max="2817" width="14.140625" style="28" customWidth="1"/>
    <col min="2818" max="2828" width="14" style="28" bestFit="1" customWidth="1"/>
    <col min="2829" max="2829" width="13.85546875" style="28" bestFit="1" customWidth="1"/>
    <col min="2830" max="2830" width="15" style="28" bestFit="1" customWidth="1"/>
    <col min="2831" max="3072" width="9.140625" style="28"/>
    <col min="3073" max="3073" width="14.140625" style="28" customWidth="1"/>
    <col min="3074" max="3084" width="14" style="28" bestFit="1" customWidth="1"/>
    <col min="3085" max="3085" width="13.85546875" style="28" bestFit="1" customWidth="1"/>
    <col min="3086" max="3086" width="15" style="28" bestFit="1" customWidth="1"/>
    <col min="3087" max="3328" width="9.140625" style="28"/>
    <col min="3329" max="3329" width="14.140625" style="28" customWidth="1"/>
    <col min="3330" max="3340" width="14" style="28" bestFit="1" customWidth="1"/>
    <col min="3341" max="3341" width="13.85546875" style="28" bestFit="1" customWidth="1"/>
    <col min="3342" max="3342" width="15" style="28" bestFit="1" customWidth="1"/>
    <col min="3343" max="3584" width="9.140625" style="28"/>
    <col min="3585" max="3585" width="14.140625" style="28" customWidth="1"/>
    <col min="3586" max="3596" width="14" style="28" bestFit="1" customWidth="1"/>
    <col min="3597" max="3597" width="13.85546875" style="28" bestFit="1" customWidth="1"/>
    <col min="3598" max="3598" width="15" style="28" bestFit="1" customWidth="1"/>
    <col min="3599" max="3840" width="9.140625" style="28"/>
    <col min="3841" max="3841" width="14.140625" style="28" customWidth="1"/>
    <col min="3842" max="3852" width="14" style="28" bestFit="1" customWidth="1"/>
    <col min="3853" max="3853" width="13.85546875" style="28" bestFit="1" customWidth="1"/>
    <col min="3854" max="3854" width="15" style="28" bestFit="1" customWidth="1"/>
    <col min="3855" max="4096" width="9.140625" style="28"/>
    <col min="4097" max="4097" width="14.140625" style="28" customWidth="1"/>
    <col min="4098" max="4108" width="14" style="28" bestFit="1" customWidth="1"/>
    <col min="4109" max="4109" width="13.85546875" style="28" bestFit="1" customWidth="1"/>
    <col min="4110" max="4110" width="15" style="28" bestFit="1" customWidth="1"/>
    <col min="4111" max="4352" width="9.140625" style="28"/>
    <col min="4353" max="4353" width="14.140625" style="28" customWidth="1"/>
    <col min="4354" max="4364" width="14" style="28" bestFit="1" customWidth="1"/>
    <col min="4365" max="4365" width="13.85546875" style="28" bestFit="1" customWidth="1"/>
    <col min="4366" max="4366" width="15" style="28" bestFit="1" customWidth="1"/>
    <col min="4367" max="4608" width="9.140625" style="28"/>
    <col min="4609" max="4609" width="14.140625" style="28" customWidth="1"/>
    <col min="4610" max="4620" width="14" style="28" bestFit="1" customWidth="1"/>
    <col min="4621" max="4621" width="13.85546875" style="28" bestFit="1" customWidth="1"/>
    <col min="4622" max="4622" width="15" style="28" bestFit="1" customWidth="1"/>
    <col min="4623" max="4864" width="9.140625" style="28"/>
    <col min="4865" max="4865" width="14.140625" style="28" customWidth="1"/>
    <col min="4866" max="4876" width="14" style="28" bestFit="1" customWidth="1"/>
    <col min="4877" max="4877" width="13.85546875" style="28" bestFit="1" customWidth="1"/>
    <col min="4878" max="4878" width="15" style="28" bestFit="1" customWidth="1"/>
    <col min="4879" max="5120" width="9.140625" style="28"/>
    <col min="5121" max="5121" width="14.140625" style="28" customWidth="1"/>
    <col min="5122" max="5132" width="14" style="28" bestFit="1" customWidth="1"/>
    <col min="5133" max="5133" width="13.85546875" style="28" bestFit="1" customWidth="1"/>
    <col min="5134" max="5134" width="15" style="28" bestFit="1" customWidth="1"/>
    <col min="5135" max="5376" width="9.140625" style="28"/>
    <col min="5377" max="5377" width="14.140625" style="28" customWidth="1"/>
    <col min="5378" max="5388" width="14" style="28" bestFit="1" customWidth="1"/>
    <col min="5389" max="5389" width="13.85546875" style="28" bestFit="1" customWidth="1"/>
    <col min="5390" max="5390" width="15" style="28" bestFit="1" customWidth="1"/>
    <col min="5391" max="5632" width="9.140625" style="28"/>
    <col min="5633" max="5633" width="14.140625" style="28" customWidth="1"/>
    <col min="5634" max="5644" width="14" style="28" bestFit="1" customWidth="1"/>
    <col min="5645" max="5645" width="13.85546875" style="28" bestFit="1" customWidth="1"/>
    <col min="5646" max="5646" width="15" style="28" bestFit="1" customWidth="1"/>
    <col min="5647" max="5888" width="9.140625" style="28"/>
    <col min="5889" max="5889" width="14.140625" style="28" customWidth="1"/>
    <col min="5890" max="5900" width="14" style="28" bestFit="1" customWidth="1"/>
    <col min="5901" max="5901" width="13.85546875" style="28" bestFit="1" customWidth="1"/>
    <col min="5902" max="5902" width="15" style="28" bestFit="1" customWidth="1"/>
    <col min="5903" max="6144" width="9.140625" style="28"/>
    <col min="6145" max="6145" width="14.140625" style="28" customWidth="1"/>
    <col min="6146" max="6156" width="14" style="28" bestFit="1" customWidth="1"/>
    <col min="6157" max="6157" width="13.85546875" style="28" bestFit="1" customWidth="1"/>
    <col min="6158" max="6158" width="15" style="28" bestFit="1" customWidth="1"/>
    <col min="6159" max="6400" width="9.140625" style="28"/>
    <col min="6401" max="6401" width="14.140625" style="28" customWidth="1"/>
    <col min="6402" max="6412" width="14" style="28" bestFit="1" customWidth="1"/>
    <col min="6413" max="6413" width="13.85546875" style="28" bestFit="1" customWidth="1"/>
    <col min="6414" max="6414" width="15" style="28" bestFit="1" customWidth="1"/>
    <col min="6415" max="6656" width="9.140625" style="28"/>
    <col min="6657" max="6657" width="14.140625" style="28" customWidth="1"/>
    <col min="6658" max="6668" width="14" style="28" bestFit="1" customWidth="1"/>
    <col min="6669" max="6669" width="13.85546875" style="28" bestFit="1" customWidth="1"/>
    <col min="6670" max="6670" width="15" style="28" bestFit="1" customWidth="1"/>
    <col min="6671" max="6912" width="9.140625" style="28"/>
    <col min="6913" max="6913" width="14.140625" style="28" customWidth="1"/>
    <col min="6914" max="6924" width="14" style="28" bestFit="1" customWidth="1"/>
    <col min="6925" max="6925" width="13.85546875" style="28" bestFit="1" customWidth="1"/>
    <col min="6926" max="6926" width="15" style="28" bestFit="1" customWidth="1"/>
    <col min="6927" max="7168" width="9.140625" style="28"/>
    <col min="7169" max="7169" width="14.140625" style="28" customWidth="1"/>
    <col min="7170" max="7180" width="14" style="28" bestFit="1" customWidth="1"/>
    <col min="7181" max="7181" width="13.85546875" style="28" bestFit="1" customWidth="1"/>
    <col min="7182" max="7182" width="15" style="28" bestFit="1" customWidth="1"/>
    <col min="7183" max="7424" width="9.140625" style="28"/>
    <col min="7425" max="7425" width="14.140625" style="28" customWidth="1"/>
    <col min="7426" max="7436" width="14" style="28" bestFit="1" customWidth="1"/>
    <col min="7437" max="7437" width="13.85546875" style="28" bestFit="1" customWidth="1"/>
    <col min="7438" max="7438" width="15" style="28" bestFit="1" customWidth="1"/>
    <col min="7439" max="7680" width="9.140625" style="28"/>
    <col min="7681" max="7681" width="14.140625" style="28" customWidth="1"/>
    <col min="7682" max="7692" width="14" style="28" bestFit="1" customWidth="1"/>
    <col min="7693" max="7693" width="13.85546875" style="28" bestFit="1" customWidth="1"/>
    <col min="7694" max="7694" width="15" style="28" bestFit="1" customWidth="1"/>
    <col min="7695" max="7936" width="9.140625" style="28"/>
    <col min="7937" max="7937" width="14.140625" style="28" customWidth="1"/>
    <col min="7938" max="7948" width="14" style="28" bestFit="1" customWidth="1"/>
    <col min="7949" max="7949" width="13.85546875" style="28" bestFit="1" customWidth="1"/>
    <col min="7950" max="7950" width="15" style="28" bestFit="1" customWidth="1"/>
    <col min="7951" max="8192" width="9.140625" style="28"/>
    <col min="8193" max="8193" width="14.140625" style="28" customWidth="1"/>
    <col min="8194" max="8204" width="14" style="28" bestFit="1" customWidth="1"/>
    <col min="8205" max="8205" width="13.85546875" style="28" bestFit="1" customWidth="1"/>
    <col min="8206" max="8206" width="15" style="28" bestFit="1" customWidth="1"/>
    <col min="8207" max="8448" width="9.140625" style="28"/>
    <col min="8449" max="8449" width="14.140625" style="28" customWidth="1"/>
    <col min="8450" max="8460" width="14" style="28" bestFit="1" customWidth="1"/>
    <col min="8461" max="8461" width="13.85546875" style="28" bestFit="1" customWidth="1"/>
    <col min="8462" max="8462" width="15" style="28" bestFit="1" customWidth="1"/>
    <col min="8463" max="8704" width="9.140625" style="28"/>
    <col min="8705" max="8705" width="14.140625" style="28" customWidth="1"/>
    <col min="8706" max="8716" width="14" style="28" bestFit="1" customWidth="1"/>
    <col min="8717" max="8717" width="13.85546875" style="28" bestFit="1" customWidth="1"/>
    <col min="8718" max="8718" width="15" style="28" bestFit="1" customWidth="1"/>
    <col min="8719" max="8960" width="9.140625" style="28"/>
    <col min="8961" max="8961" width="14.140625" style="28" customWidth="1"/>
    <col min="8962" max="8972" width="14" style="28" bestFit="1" customWidth="1"/>
    <col min="8973" max="8973" width="13.85546875" style="28" bestFit="1" customWidth="1"/>
    <col min="8974" max="8974" width="15" style="28" bestFit="1" customWidth="1"/>
    <col min="8975" max="9216" width="9.140625" style="28"/>
    <col min="9217" max="9217" width="14.140625" style="28" customWidth="1"/>
    <col min="9218" max="9228" width="14" style="28" bestFit="1" customWidth="1"/>
    <col min="9229" max="9229" width="13.85546875" style="28" bestFit="1" customWidth="1"/>
    <col min="9230" max="9230" width="15" style="28" bestFit="1" customWidth="1"/>
    <col min="9231" max="9472" width="9.140625" style="28"/>
    <col min="9473" max="9473" width="14.140625" style="28" customWidth="1"/>
    <col min="9474" max="9484" width="14" style="28" bestFit="1" customWidth="1"/>
    <col min="9485" max="9485" width="13.85546875" style="28" bestFit="1" customWidth="1"/>
    <col min="9486" max="9486" width="15" style="28" bestFit="1" customWidth="1"/>
    <col min="9487" max="9728" width="9.140625" style="28"/>
    <col min="9729" max="9729" width="14.140625" style="28" customWidth="1"/>
    <col min="9730" max="9740" width="14" style="28" bestFit="1" customWidth="1"/>
    <col min="9741" max="9741" width="13.85546875" style="28" bestFit="1" customWidth="1"/>
    <col min="9742" max="9742" width="15" style="28" bestFit="1" customWidth="1"/>
    <col min="9743" max="9984" width="9.140625" style="28"/>
    <col min="9985" max="9985" width="14.140625" style="28" customWidth="1"/>
    <col min="9986" max="9996" width="14" style="28" bestFit="1" customWidth="1"/>
    <col min="9997" max="9997" width="13.85546875" style="28" bestFit="1" customWidth="1"/>
    <col min="9998" max="9998" width="15" style="28" bestFit="1" customWidth="1"/>
    <col min="9999" max="10240" width="9.140625" style="28"/>
    <col min="10241" max="10241" width="14.140625" style="28" customWidth="1"/>
    <col min="10242" max="10252" width="14" style="28" bestFit="1" customWidth="1"/>
    <col min="10253" max="10253" width="13.85546875" style="28" bestFit="1" customWidth="1"/>
    <col min="10254" max="10254" width="15" style="28" bestFit="1" customWidth="1"/>
    <col min="10255" max="10496" width="9.140625" style="28"/>
    <col min="10497" max="10497" width="14.140625" style="28" customWidth="1"/>
    <col min="10498" max="10508" width="14" style="28" bestFit="1" customWidth="1"/>
    <col min="10509" max="10509" width="13.85546875" style="28" bestFit="1" customWidth="1"/>
    <col min="10510" max="10510" width="15" style="28" bestFit="1" customWidth="1"/>
    <col min="10511" max="10752" width="9.140625" style="28"/>
    <col min="10753" max="10753" width="14.140625" style="28" customWidth="1"/>
    <col min="10754" max="10764" width="14" style="28" bestFit="1" customWidth="1"/>
    <col min="10765" max="10765" width="13.85546875" style="28" bestFit="1" customWidth="1"/>
    <col min="10766" max="10766" width="15" style="28" bestFit="1" customWidth="1"/>
    <col min="10767" max="11008" width="9.140625" style="28"/>
    <col min="11009" max="11009" width="14.140625" style="28" customWidth="1"/>
    <col min="11010" max="11020" width="14" style="28" bestFit="1" customWidth="1"/>
    <col min="11021" max="11021" width="13.85546875" style="28" bestFit="1" customWidth="1"/>
    <col min="11022" max="11022" width="15" style="28" bestFit="1" customWidth="1"/>
    <col min="11023" max="11264" width="9.140625" style="28"/>
    <col min="11265" max="11265" width="14.140625" style="28" customWidth="1"/>
    <col min="11266" max="11276" width="14" style="28" bestFit="1" customWidth="1"/>
    <col min="11277" max="11277" width="13.85546875" style="28" bestFit="1" customWidth="1"/>
    <col min="11278" max="11278" width="15" style="28" bestFit="1" customWidth="1"/>
    <col min="11279" max="11520" width="9.140625" style="28"/>
    <col min="11521" max="11521" width="14.140625" style="28" customWidth="1"/>
    <col min="11522" max="11532" width="14" style="28" bestFit="1" customWidth="1"/>
    <col min="11533" max="11533" width="13.85546875" style="28" bestFit="1" customWidth="1"/>
    <col min="11534" max="11534" width="15" style="28" bestFit="1" customWidth="1"/>
    <col min="11535" max="11776" width="9.140625" style="28"/>
    <col min="11777" max="11777" width="14.140625" style="28" customWidth="1"/>
    <col min="11778" max="11788" width="14" style="28" bestFit="1" customWidth="1"/>
    <col min="11789" max="11789" width="13.85546875" style="28" bestFit="1" customWidth="1"/>
    <col min="11790" max="11790" width="15" style="28" bestFit="1" customWidth="1"/>
    <col min="11791" max="12032" width="9.140625" style="28"/>
    <col min="12033" max="12033" width="14.140625" style="28" customWidth="1"/>
    <col min="12034" max="12044" width="14" style="28" bestFit="1" customWidth="1"/>
    <col min="12045" max="12045" width="13.85546875" style="28" bestFit="1" customWidth="1"/>
    <col min="12046" max="12046" width="15" style="28" bestFit="1" customWidth="1"/>
    <col min="12047" max="12288" width="9.140625" style="28"/>
    <col min="12289" max="12289" width="14.140625" style="28" customWidth="1"/>
    <col min="12290" max="12300" width="14" style="28" bestFit="1" customWidth="1"/>
    <col min="12301" max="12301" width="13.85546875" style="28" bestFit="1" customWidth="1"/>
    <col min="12302" max="12302" width="15" style="28" bestFit="1" customWidth="1"/>
    <col min="12303" max="12544" width="9.140625" style="28"/>
    <col min="12545" max="12545" width="14.140625" style="28" customWidth="1"/>
    <col min="12546" max="12556" width="14" style="28" bestFit="1" customWidth="1"/>
    <col min="12557" max="12557" width="13.85546875" style="28" bestFit="1" customWidth="1"/>
    <col min="12558" max="12558" width="15" style="28" bestFit="1" customWidth="1"/>
    <col min="12559" max="12800" width="9.140625" style="28"/>
    <col min="12801" max="12801" width="14.140625" style="28" customWidth="1"/>
    <col min="12802" max="12812" width="14" style="28" bestFit="1" customWidth="1"/>
    <col min="12813" max="12813" width="13.85546875" style="28" bestFit="1" customWidth="1"/>
    <col min="12814" max="12814" width="15" style="28" bestFit="1" customWidth="1"/>
    <col min="12815" max="13056" width="9.140625" style="28"/>
    <col min="13057" max="13057" width="14.140625" style="28" customWidth="1"/>
    <col min="13058" max="13068" width="14" style="28" bestFit="1" customWidth="1"/>
    <col min="13069" max="13069" width="13.85546875" style="28" bestFit="1" customWidth="1"/>
    <col min="13070" max="13070" width="15" style="28" bestFit="1" customWidth="1"/>
    <col min="13071" max="13312" width="9.140625" style="28"/>
    <col min="13313" max="13313" width="14.140625" style="28" customWidth="1"/>
    <col min="13314" max="13324" width="14" style="28" bestFit="1" customWidth="1"/>
    <col min="13325" max="13325" width="13.85546875" style="28" bestFit="1" customWidth="1"/>
    <col min="13326" max="13326" width="15" style="28" bestFit="1" customWidth="1"/>
    <col min="13327" max="13568" width="9.140625" style="28"/>
    <col min="13569" max="13569" width="14.140625" style="28" customWidth="1"/>
    <col min="13570" max="13580" width="14" style="28" bestFit="1" customWidth="1"/>
    <col min="13581" max="13581" width="13.85546875" style="28" bestFit="1" customWidth="1"/>
    <col min="13582" max="13582" width="15" style="28" bestFit="1" customWidth="1"/>
    <col min="13583" max="13824" width="9.140625" style="28"/>
    <col min="13825" max="13825" width="14.140625" style="28" customWidth="1"/>
    <col min="13826" max="13836" width="14" style="28" bestFit="1" customWidth="1"/>
    <col min="13837" max="13837" width="13.85546875" style="28" bestFit="1" customWidth="1"/>
    <col min="13838" max="13838" width="15" style="28" bestFit="1" customWidth="1"/>
    <col min="13839" max="14080" width="9.140625" style="28"/>
    <col min="14081" max="14081" width="14.140625" style="28" customWidth="1"/>
    <col min="14082" max="14092" width="14" style="28" bestFit="1" customWidth="1"/>
    <col min="14093" max="14093" width="13.85546875" style="28" bestFit="1" customWidth="1"/>
    <col min="14094" max="14094" width="15" style="28" bestFit="1" customWidth="1"/>
    <col min="14095" max="14336" width="9.140625" style="28"/>
    <col min="14337" max="14337" width="14.140625" style="28" customWidth="1"/>
    <col min="14338" max="14348" width="14" style="28" bestFit="1" customWidth="1"/>
    <col min="14349" max="14349" width="13.85546875" style="28" bestFit="1" customWidth="1"/>
    <col min="14350" max="14350" width="15" style="28" bestFit="1" customWidth="1"/>
    <col min="14351" max="14592" width="9.140625" style="28"/>
    <col min="14593" max="14593" width="14.140625" style="28" customWidth="1"/>
    <col min="14594" max="14604" width="14" style="28" bestFit="1" customWidth="1"/>
    <col min="14605" max="14605" width="13.85546875" style="28" bestFit="1" customWidth="1"/>
    <col min="14606" max="14606" width="15" style="28" bestFit="1" customWidth="1"/>
    <col min="14607" max="14848" width="9.140625" style="28"/>
    <col min="14849" max="14849" width="14.140625" style="28" customWidth="1"/>
    <col min="14850" max="14860" width="14" style="28" bestFit="1" customWidth="1"/>
    <col min="14861" max="14861" width="13.85546875" style="28" bestFit="1" customWidth="1"/>
    <col min="14862" max="14862" width="15" style="28" bestFit="1" customWidth="1"/>
    <col min="14863" max="15104" width="9.140625" style="28"/>
    <col min="15105" max="15105" width="14.140625" style="28" customWidth="1"/>
    <col min="15106" max="15116" width="14" style="28" bestFit="1" customWidth="1"/>
    <col min="15117" max="15117" width="13.85546875" style="28" bestFit="1" customWidth="1"/>
    <col min="15118" max="15118" width="15" style="28" bestFit="1" customWidth="1"/>
    <col min="15119" max="15360" width="9.140625" style="28"/>
    <col min="15361" max="15361" width="14.140625" style="28" customWidth="1"/>
    <col min="15362" max="15372" width="14" style="28" bestFit="1" customWidth="1"/>
    <col min="15373" max="15373" width="13.85546875" style="28" bestFit="1" customWidth="1"/>
    <col min="15374" max="15374" width="15" style="28" bestFit="1" customWidth="1"/>
    <col min="15375" max="15616" width="9.140625" style="28"/>
    <col min="15617" max="15617" width="14.140625" style="28" customWidth="1"/>
    <col min="15618" max="15628" width="14" style="28" bestFit="1" customWidth="1"/>
    <col min="15629" max="15629" width="13.85546875" style="28" bestFit="1" customWidth="1"/>
    <col min="15630" max="15630" width="15" style="28" bestFit="1" customWidth="1"/>
    <col min="15631" max="15872" width="9.140625" style="28"/>
    <col min="15873" max="15873" width="14.140625" style="28" customWidth="1"/>
    <col min="15874" max="15884" width="14" style="28" bestFit="1" customWidth="1"/>
    <col min="15885" max="15885" width="13.85546875" style="28" bestFit="1" customWidth="1"/>
    <col min="15886" max="15886" width="15" style="28" bestFit="1" customWidth="1"/>
    <col min="15887" max="16128" width="9.140625" style="28"/>
    <col min="16129" max="16129" width="14.140625" style="28" customWidth="1"/>
    <col min="16130" max="16140" width="14" style="28" bestFit="1" customWidth="1"/>
    <col min="16141" max="16141" width="13.85546875" style="28" bestFit="1" customWidth="1"/>
    <col min="16142" max="16142" width="15" style="28" bestFit="1" customWidth="1"/>
    <col min="16143" max="16384" width="9.140625" style="28"/>
  </cols>
  <sheetData>
    <row r="2" spans="1:15" ht="18">
      <c r="A2" s="27" t="s">
        <v>262</v>
      </c>
    </row>
    <row r="4" spans="1:15"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c r="O4" s="29"/>
    </row>
    <row r="5" spans="1:15" ht="14.25">
      <c r="A5" s="31"/>
      <c r="B5" s="31"/>
      <c r="C5" s="31"/>
      <c r="D5" s="31"/>
      <c r="E5" s="31"/>
      <c r="F5" s="31"/>
      <c r="G5" s="31"/>
      <c r="H5" s="31"/>
      <c r="I5" s="31"/>
      <c r="J5" s="31"/>
      <c r="K5" s="31"/>
      <c r="L5" s="31"/>
      <c r="M5" s="31"/>
      <c r="N5" s="31"/>
      <c r="O5" s="31"/>
    </row>
    <row r="6" spans="1:15" ht="14.25">
      <c r="A6" s="31" t="s">
        <v>10</v>
      </c>
      <c r="B6" s="14">
        <v>0</v>
      </c>
      <c r="C6" s="87">
        <v>564407.52</v>
      </c>
      <c r="D6" s="32">
        <v>379996.51</v>
      </c>
      <c r="E6" s="32">
        <v>333031.49</v>
      </c>
      <c r="F6" s="32">
        <v>309285.78999999998</v>
      </c>
      <c r="G6" s="32">
        <v>319748.39</v>
      </c>
      <c r="H6" s="14"/>
      <c r="I6" s="32"/>
      <c r="J6" s="32"/>
      <c r="K6" s="14"/>
      <c r="L6" s="14"/>
      <c r="M6" s="14"/>
      <c r="N6" s="32">
        <f>SUM(B6:M6)</f>
        <v>1906469.7000000002</v>
      </c>
      <c r="O6" s="31"/>
    </row>
    <row r="7" spans="1:15" ht="14.25">
      <c r="A7" s="31" t="s">
        <v>11</v>
      </c>
      <c r="B7" s="14">
        <v>0</v>
      </c>
      <c r="C7" s="87">
        <v>244415.09000000003</v>
      </c>
      <c r="D7" s="32">
        <v>176773.21</v>
      </c>
      <c r="E7" s="32">
        <v>174503.55</v>
      </c>
      <c r="F7" s="32">
        <v>148851.14000000001</v>
      </c>
      <c r="G7" s="32">
        <v>167038.82999999999</v>
      </c>
      <c r="H7" s="14"/>
      <c r="I7" s="32"/>
      <c r="J7" s="32"/>
      <c r="K7" s="14"/>
      <c r="L7" s="14"/>
      <c r="M7" s="14"/>
      <c r="N7" s="32">
        <f t="shared" ref="N7:N22" si="0">SUM(B7:M7)</f>
        <v>911581.82000000007</v>
      </c>
      <c r="O7" s="31"/>
    </row>
    <row r="8" spans="1:15" ht="14.25">
      <c r="A8" s="31" t="s">
        <v>12</v>
      </c>
      <c r="B8" s="14">
        <v>0</v>
      </c>
      <c r="C8" s="87">
        <v>24446838.59</v>
      </c>
      <c r="D8" s="32">
        <v>15373479.65</v>
      </c>
      <c r="E8" s="32">
        <v>14570472.58</v>
      </c>
      <c r="F8" s="32">
        <v>12648287.720000001</v>
      </c>
      <c r="G8" s="32">
        <v>15032737.220000001</v>
      </c>
      <c r="H8" s="14"/>
      <c r="I8" s="32"/>
      <c r="J8" s="32"/>
      <c r="K8" s="14"/>
      <c r="L8" s="14"/>
      <c r="M8" s="14"/>
      <c r="N8" s="32">
        <f t="shared" si="0"/>
        <v>82071815.760000005</v>
      </c>
      <c r="O8" s="31"/>
    </row>
    <row r="9" spans="1:15" ht="14.25">
      <c r="A9" s="31" t="s">
        <v>13</v>
      </c>
      <c r="B9" s="14">
        <v>0</v>
      </c>
      <c r="C9" s="87">
        <v>588006.44999999995</v>
      </c>
      <c r="D9" s="32">
        <v>383008.42</v>
      </c>
      <c r="E9" s="32">
        <v>359500.08</v>
      </c>
      <c r="F9" s="32">
        <v>298125.06</v>
      </c>
      <c r="G9" s="32">
        <v>342115.9</v>
      </c>
      <c r="H9" s="14"/>
      <c r="I9" s="32"/>
      <c r="J9" s="32"/>
      <c r="K9" s="14"/>
      <c r="L9" s="14"/>
      <c r="M9" s="14"/>
      <c r="N9" s="32">
        <f t="shared" si="0"/>
        <v>1970755.9100000001</v>
      </c>
      <c r="O9" s="31"/>
    </row>
    <row r="10" spans="1:15" ht="14.25">
      <c r="A10" s="31" t="s">
        <v>14</v>
      </c>
      <c r="B10" s="14">
        <v>0</v>
      </c>
      <c r="C10" s="87">
        <v>783445.66999999993</v>
      </c>
      <c r="D10" s="32">
        <v>554689.06000000006</v>
      </c>
      <c r="E10" s="32">
        <v>529173.46</v>
      </c>
      <c r="F10" s="32">
        <v>475534.28</v>
      </c>
      <c r="G10" s="32">
        <v>593382.79</v>
      </c>
      <c r="H10" s="14"/>
      <c r="I10" s="32"/>
      <c r="J10" s="32"/>
      <c r="K10" s="14"/>
      <c r="L10" s="14"/>
      <c r="M10" s="14"/>
      <c r="N10" s="32">
        <f t="shared" si="0"/>
        <v>2936225.26</v>
      </c>
      <c r="O10" s="31"/>
    </row>
    <row r="11" spans="1:15" ht="14.25">
      <c r="A11" s="31" t="s">
        <v>15</v>
      </c>
      <c r="B11" s="14">
        <v>0</v>
      </c>
      <c r="C11" s="87">
        <v>21832.05</v>
      </c>
      <c r="D11" s="32">
        <v>25335.599999999999</v>
      </c>
      <c r="E11" s="32">
        <v>27961.87</v>
      </c>
      <c r="F11" s="32">
        <v>27453.56</v>
      </c>
      <c r="G11" s="32">
        <v>28634.43</v>
      </c>
      <c r="H11" s="14"/>
      <c r="I11" s="32"/>
      <c r="J11" s="32"/>
      <c r="K11" s="14"/>
      <c r="L11" s="14"/>
      <c r="M11" s="14"/>
      <c r="N11" s="32">
        <f t="shared" si="0"/>
        <v>131217.50999999998</v>
      </c>
      <c r="O11" s="31"/>
    </row>
    <row r="12" spans="1:15" ht="14.25">
      <c r="A12" s="31" t="s">
        <v>16</v>
      </c>
      <c r="B12" s="14">
        <v>0</v>
      </c>
      <c r="C12" s="87">
        <v>43418.82</v>
      </c>
      <c r="D12" s="32">
        <v>41354.480000000003</v>
      </c>
      <c r="E12" s="32">
        <v>46281.75</v>
      </c>
      <c r="F12" s="32">
        <v>44981.16</v>
      </c>
      <c r="G12" s="32">
        <v>41883.760000000002</v>
      </c>
      <c r="H12" s="14"/>
      <c r="I12" s="32"/>
      <c r="J12" s="32"/>
      <c r="K12" s="14"/>
      <c r="L12" s="14"/>
      <c r="M12" s="14"/>
      <c r="N12" s="32">
        <f t="shared" si="0"/>
        <v>217919.97000000003</v>
      </c>
      <c r="O12" s="31"/>
    </row>
    <row r="13" spans="1:15" ht="14.25">
      <c r="A13" s="31" t="s">
        <v>17</v>
      </c>
      <c r="B13" s="14">
        <v>0</v>
      </c>
      <c r="C13" s="87">
        <v>280601.06999999995</v>
      </c>
      <c r="D13" s="32">
        <v>201974.15</v>
      </c>
      <c r="E13" s="32">
        <v>197915.31</v>
      </c>
      <c r="F13" s="32">
        <v>197710.13</v>
      </c>
      <c r="G13" s="32">
        <v>196290.99</v>
      </c>
      <c r="H13" s="14"/>
      <c r="I13" s="32"/>
      <c r="J13" s="32"/>
      <c r="K13" s="14"/>
      <c r="L13" s="14"/>
      <c r="M13" s="14"/>
      <c r="N13" s="32">
        <f t="shared" si="0"/>
        <v>1074491.6499999999</v>
      </c>
      <c r="O13" s="31"/>
    </row>
    <row r="14" spans="1:15" ht="14.25">
      <c r="A14" s="31" t="s">
        <v>18</v>
      </c>
      <c r="B14" s="14">
        <v>0</v>
      </c>
      <c r="C14" s="87">
        <v>109760.85</v>
      </c>
      <c r="D14" s="32">
        <v>84639.4</v>
      </c>
      <c r="E14" s="32">
        <v>96837.37</v>
      </c>
      <c r="F14" s="32">
        <v>90638.28</v>
      </c>
      <c r="G14" s="32">
        <v>79802.399999999994</v>
      </c>
      <c r="H14" s="14"/>
      <c r="I14" s="32"/>
      <c r="J14" s="32"/>
      <c r="K14" s="14"/>
      <c r="L14" s="14"/>
      <c r="M14" s="14"/>
      <c r="N14" s="32">
        <f t="shared" si="0"/>
        <v>461678.30000000005</v>
      </c>
      <c r="O14" s="31"/>
    </row>
    <row r="15" spans="1:15" ht="14.25">
      <c r="A15" s="31" t="s">
        <v>19</v>
      </c>
      <c r="B15" s="14">
        <v>0</v>
      </c>
      <c r="C15" s="87">
        <v>67450.52</v>
      </c>
      <c r="D15" s="32">
        <v>61183.69</v>
      </c>
      <c r="E15" s="32">
        <v>64401.02</v>
      </c>
      <c r="F15" s="32">
        <v>57746.89</v>
      </c>
      <c r="G15" s="32">
        <v>60728.14</v>
      </c>
      <c r="H15" s="14"/>
      <c r="I15" s="32"/>
      <c r="J15" s="32"/>
      <c r="K15" s="14"/>
      <c r="L15" s="14"/>
      <c r="M15" s="14"/>
      <c r="N15" s="32">
        <f t="shared" si="0"/>
        <v>311510.26</v>
      </c>
      <c r="O15" s="31"/>
    </row>
    <row r="16" spans="1:15" ht="14.25">
      <c r="A16" s="31" t="s">
        <v>20</v>
      </c>
      <c r="B16" s="14">
        <v>0</v>
      </c>
      <c r="C16" s="87">
        <v>730369.34</v>
      </c>
      <c r="D16" s="32">
        <v>477010.66</v>
      </c>
      <c r="E16" s="32">
        <v>463194.3</v>
      </c>
      <c r="F16" s="32">
        <v>382024.72</v>
      </c>
      <c r="G16" s="32">
        <v>419041.17</v>
      </c>
      <c r="H16" s="14"/>
      <c r="I16" s="32"/>
      <c r="J16" s="32"/>
      <c r="K16" s="14"/>
      <c r="L16" s="14"/>
      <c r="M16" s="14"/>
      <c r="N16" s="32">
        <f>SUM(B16:M16)</f>
        <v>2471640.19</v>
      </c>
      <c r="O16" s="31"/>
    </row>
    <row r="17" spans="1:15" ht="14.25">
      <c r="A17" s="31" t="s">
        <v>21</v>
      </c>
      <c r="B17" s="14">
        <v>0</v>
      </c>
      <c r="C17" s="87">
        <v>61195.78</v>
      </c>
      <c r="D17" s="32">
        <v>52304.33</v>
      </c>
      <c r="E17" s="32">
        <v>49463.5</v>
      </c>
      <c r="F17" s="32">
        <v>53374.61</v>
      </c>
      <c r="G17" s="32">
        <v>45786.720000000001</v>
      </c>
      <c r="H17" s="14"/>
      <c r="I17" s="32"/>
      <c r="J17" s="32"/>
      <c r="K17" s="14"/>
      <c r="L17" s="14"/>
      <c r="M17" s="14"/>
      <c r="N17" s="32">
        <f t="shared" si="0"/>
        <v>262124.93999999997</v>
      </c>
      <c r="O17" s="31"/>
    </row>
    <row r="18" spans="1:15" ht="14.25">
      <c r="A18" s="31" t="s">
        <v>22</v>
      </c>
      <c r="B18" s="14">
        <v>0</v>
      </c>
      <c r="C18" s="87">
        <v>500648.24</v>
      </c>
      <c r="D18" s="32">
        <v>353331.13</v>
      </c>
      <c r="E18" s="32">
        <v>356198.81</v>
      </c>
      <c r="F18" s="32">
        <v>291720.21000000002</v>
      </c>
      <c r="G18" s="32">
        <v>330394.28999999998</v>
      </c>
      <c r="H18" s="14"/>
      <c r="I18" s="32"/>
      <c r="J18" s="32"/>
      <c r="K18" s="14"/>
      <c r="L18" s="14"/>
      <c r="M18" s="14"/>
      <c r="N18" s="32">
        <f t="shared" si="0"/>
        <v>1832292.68</v>
      </c>
      <c r="O18" s="31"/>
    </row>
    <row r="19" spans="1:15" ht="14.25">
      <c r="A19" s="31" t="s">
        <v>23</v>
      </c>
      <c r="B19" s="14">
        <v>0</v>
      </c>
      <c r="C19" s="87">
        <v>75697.850000000006</v>
      </c>
      <c r="D19" s="32">
        <v>77622.399999999994</v>
      </c>
      <c r="E19" s="32">
        <v>93758.3</v>
      </c>
      <c r="F19" s="32">
        <v>87990.38</v>
      </c>
      <c r="G19" s="32">
        <v>96437.38</v>
      </c>
      <c r="H19" s="14"/>
      <c r="I19" s="32"/>
      <c r="J19" s="32"/>
      <c r="K19" s="14"/>
      <c r="L19" s="14"/>
      <c r="M19" s="14"/>
      <c r="N19" s="32">
        <f t="shared" si="0"/>
        <v>431506.31</v>
      </c>
      <c r="O19" s="31"/>
    </row>
    <row r="20" spans="1:15" ht="14.25">
      <c r="A20" s="31" t="s">
        <v>24</v>
      </c>
      <c r="B20" s="14">
        <v>0</v>
      </c>
      <c r="C20" s="87">
        <v>90091.85</v>
      </c>
      <c r="D20" s="32">
        <v>41229.79</v>
      </c>
      <c r="E20" s="32">
        <v>54165.9</v>
      </c>
      <c r="F20" s="32">
        <v>34882.51</v>
      </c>
      <c r="G20" s="32">
        <v>49062.33</v>
      </c>
      <c r="H20" s="14"/>
      <c r="I20" s="32"/>
      <c r="J20" s="32"/>
      <c r="K20" s="14"/>
      <c r="L20" s="14"/>
      <c r="M20" s="14"/>
      <c r="N20" s="32">
        <f t="shared" si="0"/>
        <v>269432.38</v>
      </c>
      <c r="O20" s="31"/>
    </row>
    <row r="21" spans="1:15" ht="14.25">
      <c r="A21" s="31" t="s">
        <v>25</v>
      </c>
      <c r="B21" s="14">
        <v>0</v>
      </c>
      <c r="C21" s="87">
        <v>6653611.0499999998</v>
      </c>
      <c r="D21" s="32">
        <v>4020013.7899999996</v>
      </c>
      <c r="E21" s="32">
        <v>3816271.39</v>
      </c>
      <c r="F21" s="32">
        <v>3264157.38</v>
      </c>
      <c r="G21" s="32">
        <v>3748277.67</v>
      </c>
      <c r="H21" s="14"/>
      <c r="I21" s="32"/>
      <c r="J21" s="32"/>
      <c r="K21" s="14"/>
      <c r="L21" s="14"/>
      <c r="M21" s="14"/>
      <c r="N21" s="32">
        <f t="shared" si="0"/>
        <v>21502331.280000001</v>
      </c>
      <c r="O21" s="31"/>
    </row>
    <row r="22" spans="1:15" ht="14.25">
      <c r="A22" s="31" t="s">
        <v>26</v>
      </c>
      <c r="B22" s="14">
        <v>0</v>
      </c>
      <c r="C22" s="87">
        <v>136835.06</v>
      </c>
      <c r="D22" s="60">
        <v>119196.05</v>
      </c>
      <c r="E22" s="60">
        <v>129094.02</v>
      </c>
      <c r="F22" s="60">
        <v>117383.87</v>
      </c>
      <c r="G22" s="60">
        <v>119016.72</v>
      </c>
      <c r="H22" s="26"/>
      <c r="I22" s="60"/>
      <c r="J22" s="60"/>
      <c r="K22" s="26"/>
      <c r="L22" s="26"/>
      <c r="M22" s="26"/>
      <c r="N22" s="60">
        <f t="shared" si="0"/>
        <v>621525.72</v>
      </c>
      <c r="O22" s="31"/>
    </row>
    <row r="23" spans="1:15" ht="14.25">
      <c r="A23" s="31"/>
      <c r="B23" s="32"/>
      <c r="C23" s="32"/>
      <c r="D23" s="32"/>
      <c r="E23" s="32"/>
      <c r="F23" s="32"/>
      <c r="G23" s="32"/>
      <c r="H23" s="32"/>
      <c r="I23" s="32"/>
      <c r="J23" s="32"/>
      <c r="K23" s="32"/>
      <c r="L23" s="32"/>
      <c r="M23" s="32"/>
      <c r="N23" s="32"/>
      <c r="O23" s="31"/>
    </row>
    <row r="24" spans="1:15" ht="15" thickBot="1">
      <c r="A24" s="31" t="s">
        <v>9</v>
      </c>
      <c r="B24" s="59">
        <f>SUM(B6:B23)</f>
        <v>0</v>
      </c>
      <c r="C24" s="59">
        <f t="shared" ref="C24:M24" si="1">SUM(C6:C23)</f>
        <v>35398625.800000004</v>
      </c>
      <c r="D24" s="59">
        <f t="shared" si="1"/>
        <v>22423142.319999997</v>
      </c>
      <c r="E24" s="59">
        <f t="shared" si="1"/>
        <v>21362224.699999996</v>
      </c>
      <c r="F24" s="59">
        <f t="shared" si="1"/>
        <v>18530147.690000005</v>
      </c>
      <c r="G24" s="59">
        <f t="shared" si="1"/>
        <v>21670379.129999995</v>
      </c>
      <c r="H24" s="59">
        <f t="shared" si="1"/>
        <v>0</v>
      </c>
      <c r="I24" s="59">
        <f t="shared" si="1"/>
        <v>0</v>
      </c>
      <c r="J24" s="59">
        <f t="shared" si="1"/>
        <v>0</v>
      </c>
      <c r="K24" s="59">
        <f t="shared" si="1"/>
        <v>0</v>
      </c>
      <c r="L24" s="59">
        <f t="shared" si="1"/>
        <v>0</v>
      </c>
      <c r="M24" s="59">
        <f t="shared" si="1"/>
        <v>0</v>
      </c>
      <c r="N24" s="59">
        <f>SUM(N6:N22)</f>
        <v>119384519.64000002</v>
      </c>
      <c r="O24" s="31"/>
    </row>
    <row r="25" spans="1:15" ht="15" thickTop="1">
      <c r="A25" s="31"/>
      <c r="B25" s="32"/>
      <c r="C25" s="32"/>
      <c r="D25" s="32"/>
      <c r="E25" s="32"/>
      <c r="F25" s="32"/>
      <c r="G25" s="32"/>
      <c r="H25" s="32"/>
      <c r="I25" s="32"/>
      <c r="J25" s="32"/>
      <c r="K25" s="32"/>
      <c r="L25" s="32"/>
      <c r="M25" s="32"/>
      <c r="N25" s="32"/>
      <c r="O25" s="31"/>
    </row>
  </sheetData>
  <printOptions horizontalCentered="1"/>
  <pageMargins left="0" right="0" top="0.5" bottom="0.5" header="0.5" footer="0.5"/>
  <pageSetup paperSize="5"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D2F9-C531-42DD-ADD9-F266DF33FDC6}">
  <dimension ref="A1:I895"/>
  <sheetViews>
    <sheetView topLeftCell="A853" zoomScale="85" zoomScaleNormal="85" workbookViewId="0">
      <selection activeCell="E873" sqref="A2:I895"/>
    </sheetView>
  </sheetViews>
  <sheetFormatPr defaultRowHeight="15"/>
  <cols>
    <col min="1" max="1" width="17.85546875" style="4" bestFit="1" customWidth="1"/>
    <col min="2" max="2" width="24.5703125" style="4" bestFit="1" customWidth="1"/>
    <col min="3" max="3" width="15.5703125" style="4" bestFit="1" customWidth="1"/>
    <col min="4" max="4" width="26.28515625" style="4" bestFit="1" customWidth="1"/>
    <col min="5" max="5" width="52.85546875" style="4" bestFit="1" customWidth="1"/>
    <col min="6" max="7" width="24.85546875" style="4" bestFit="1" customWidth="1"/>
    <col min="8" max="8" width="12.5703125" style="4" bestFit="1" customWidth="1"/>
    <col min="9" max="9" width="15.5703125" style="4" bestFit="1" customWidth="1"/>
    <col min="10" max="16384" width="9.140625" style="4"/>
  </cols>
  <sheetData>
    <row r="1" spans="1:9">
      <c r="A1" s="6" t="s">
        <v>79</v>
      </c>
      <c r="B1" s="7" t="s">
        <v>80</v>
      </c>
      <c r="C1" s="7" t="s">
        <v>78</v>
      </c>
      <c r="D1" s="7" t="s">
        <v>81</v>
      </c>
      <c r="E1" s="7" t="s">
        <v>82</v>
      </c>
      <c r="F1" s="7" t="s">
        <v>83</v>
      </c>
      <c r="G1" s="8" t="s">
        <v>84</v>
      </c>
      <c r="H1" s="7" t="s">
        <v>77</v>
      </c>
      <c r="I1" s="7" t="s">
        <v>253</v>
      </c>
    </row>
    <row r="2" spans="1:9">
      <c r="A2" s="121">
        <v>46203</v>
      </c>
      <c r="B2" s="122">
        <v>45869</v>
      </c>
      <c r="C2" s="123" t="s">
        <v>85</v>
      </c>
      <c r="D2" s="123" t="s">
        <v>86</v>
      </c>
      <c r="E2" s="123" t="s">
        <v>85</v>
      </c>
      <c r="F2" s="124">
        <v>3337367.53</v>
      </c>
      <c r="G2" s="125">
        <v>3337367.53</v>
      </c>
      <c r="H2" s="126" t="b">
        <f>[1]!Table1[[#This Row],[Calculated Total]]=[1]!Table1[[#This Row],[Adjusted Total]]</f>
        <v>1</v>
      </c>
      <c r="I2" s="127">
        <f>[1]!Table1[[#This Row],[Adjusted Total]]-[1]!Table1[[#This Row],[Calculated Total]]</f>
        <v>0</v>
      </c>
    </row>
    <row r="3" spans="1:9">
      <c r="A3" s="121">
        <v>46203</v>
      </c>
      <c r="B3" s="122">
        <v>45869</v>
      </c>
      <c r="C3" s="123" t="s">
        <v>85</v>
      </c>
      <c r="D3" s="123" t="s">
        <v>87</v>
      </c>
      <c r="E3" s="123" t="s">
        <v>88</v>
      </c>
      <c r="F3" s="124">
        <v>4276.5600000000004</v>
      </c>
      <c r="G3" s="125">
        <v>4276.5600000000004</v>
      </c>
      <c r="H3" s="123" t="b">
        <f>[1]!Table1[[#This Row],[Calculated Total]]=[1]!Table1[[#This Row],[Adjusted Total]]</f>
        <v>1</v>
      </c>
      <c r="I3" s="127">
        <f>[1]!Table1[[#This Row],[Adjusted Total]]-[1]!Table1[[#This Row],[Calculated Total]]</f>
        <v>0</v>
      </c>
    </row>
    <row r="4" spans="1:9">
      <c r="A4" s="121">
        <v>46203</v>
      </c>
      <c r="B4" s="122">
        <v>45869</v>
      </c>
      <c r="C4" s="123" t="s">
        <v>89</v>
      </c>
      <c r="D4" s="123" t="s">
        <v>86</v>
      </c>
      <c r="E4" s="123" t="s">
        <v>90</v>
      </c>
      <c r="F4" s="124">
        <v>622034.07999999996</v>
      </c>
      <c r="G4" s="125">
        <v>622034.07999999996</v>
      </c>
      <c r="H4" s="123" t="b">
        <f>[1]!Table1[[#This Row],[Calculated Total]]=[1]!Table1[[#This Row],[Adjusted Total]]</f>
        <v>1</v>
      </c>
      <c r="I4" s="127">
        <f>[1]!Table1[[#This Row],[Adjusted Total]]-[1]!Table1[[#This Row],[Calculated Total]]</f>
        <v>0</v>
      </c>
    </row>
    <row r="5" spans="1:9">
      <c r="A5" s="121">
        <v>46203</v>
      </c>
      <c r="B5" s="122">
        <v>45869</v>
      </c>
      <c r="C5" s="123" t="s">
        <v>89</v>
      </c>
      <c r="D5" s="123" t="s">
        <v>86</v>
      </c>
      <c r="E5" s="123" t="s">
        <v>91</v>
      </c>
      <c r="F5" s="124">
        <v>178838.42</v>
      </c>
      <c r="G5" s="125">
        <v>178838.42</v>
      </c>
      <c r="H5" s="123" t="b">
        <f>[1]!Table1[[#This Row],[Calculated Total]]=[1]!Table1[[#This Row],[Adjusted Total]]</f>
        <v>1</v>
      </c>
      <c r="I5" s="127">
        <f>[1]!Table1[[#This Row],[Adjusted Total]]-[1]!Table1[[#This Row],[Calculated Total]]</f>
        <v>0</v>
      </c>
    </row>
    <row r="6" spans="1:9">
      <c r="A6" s="121">
        <v>46203</v>
      </c>
      <c r="B6" s="122">
        <v>45869</v>
      </c>
      <c r="C6" s="123" t="s">
        <v>89</v>
      </c>
      <c r="D6" s="123" t="s">
        <v>87</v>
      </c>
      <c r="E6" s="123" t="s">
        <v>88</v>
      </c>
      <c r="F6" s="124">
        <v>935.26</v>
      </c>
      <c r="G6" s="125">
        <v>935.26</v>
      </c>
      <c r="H6" s="123" t="b">
        <f>[1]!Table1[[#This Row],[Calculated Total]]=[1]!Table1[[#This Row],[Adjusted Total]]</f>
        <v>1</v>
      </c>
      <c r="I6" s="127">
        <f>[1]!Table1[[#This Row],[Adjusted Total]]-[1]!Table1[[#This Row],[Calculated Total]]</f>
        <v>0</v>
      </c>
    </row>
    <row r="7" spans="1:9">
      <c r="A7" s="121">
        <v>46203</v>
      </c>
      <c r="B7" s="122">
        <v>45869</v>
      </c>
      <c r="C7" s="123" t="s">
        <v>89</v>
      </c>
      <c r="D7" s="123" t="s">
        <v>87</v>
      </c>
      <c r="E7" s="123" t="s">
        <v>92</v>
      </c>
      <c r="F7" s="124">
        <v>31104.54</v>
      </c>
      <c r="G7" s="125">
        <v>31104.54</v>
      </c>
      <c r="H7" s="123" t="b">
        <f>[1]!Table1[[#This Row],[Calculated Total]]=[1]!Table1[[#This Row],[Adjusted Total]]</f>
        <v>1</v>
      </c>
      <c r="I7" s="127">
        <f>[1]!Table1[[#This Row],[Adjusted Total]]-[1]!Table1[[#This Row],[Calculated Total]]</f>
        <v>0</v>
      </c>
    </row>
    <row r="8" spans="1:9">
      <c r="A8" s="121">
        <v>46203</v>
      </c>
      <c r="B8" s="122">
        <v>45869</v>
      </c>
      <c r="C8" s="123" t="s">
        <v>93</v>
      </c>
      <c r="D8" s="123" t="s">
        <v>94</v>
      </c>
      <c r="E8" s="123" t="s">
        <v>95</v>
      </c>
      <c r="F8" s="124">
        <v>862.17</v>
      </c>
      <c r="G8" s="125">
        <v>862.17</v>
      </c>
      <c r="H8" s="123" t="b">
        <f>[1]!Table1[[#This Row],[Calculated Total]]=[1]!Table1[[#This Row],[Adjusted Total]]</f>
        <v>1</v>
      </c>
      <c r="I8" s="127">
        <f>[1]!Table1[[#This Row],[Adjusted Total]]-[1]!Table1[[#This Row],[Calculated Total]]</f>
        <v>0</v>
      </c>
    </row>
    <row r="9" spans="1:9">
      <c r="A9" s="121">
        <v>46203</v>
      </c>
      <c r="B9" s="122">
        <v>45869</v>
      </c>
      <c r="C9" s="123" t="s">
        <v>93</v>
      </c>
      <c r="D9" s="123" t="s">
        <v>86</v>
      </c>
      <c r="E9" s="123" t="s">
        <v>96</v>
      </c>
      <c r="F9" s="124">
        <v>1006193.82</v>
      </c>
      <c r="G9" s="125">
        <v>1006193.82</v>
      </c>
      <c r="H9" s="123" t="b">
        <f>[1]!Table1[[#This Row],[Calculated Total]]=[1]!Table1[[#This Row],[Adjusted Total]]</f>
        <v>1</v>
      </c>
      <c r="I9" s="127">
        <f>[1]!Table1[[#This Row],[Adjusted Total]]-[1]!Table1[[#This Row],[Calculated Total]]</f>
        <v>0</v>
      </c>
    </row>
    <row r="10" spans="1:9">
      <c r="A10" s="121">
        <v>46203</v>
      </c>
      <c r="B10" s="122">
        <v>45869</v>
      </c>
      <c r="C10" s="123" t="s">
        <v>93</v>
      </c>
      <c r="D10" s="123" t="s">
        <v>86</v>
      </c>
      <c r="E10" s="123" t="s">
        <v>97</v>
      </c>
      <c r="F10" s="124">
        <v>47048.74</v>
      </c>
      <c r="G10" s="125">
        <v>47048.74</v>
      </c>
      <c r="H10" s="123" t="b">
        <f>[1]!Table1[[#This Row],[Calculated Total]]=[1]!Table1[[#This Row],[Adjusted Total]]</f>
        <v>1</v>
      </c>
      <c r="I10" s="127">
        <f>[1]!Table1[[#This Row],[Adjusted Total]]-[1]!Table1[[#This Row],[Calculated Total]]</f>
        <v>0</v>
      </c>
    </row>
    <row r="11" spans="1:9">
      <c r="A11" s="121">
        <v>46203</v>
      </c>
      <c r="B11" s="122">
        <v>45869</v>
      </c>
      <c r="C11" s="123" t="s">
        <v>93</v>
      </c>
      <c r="D11" s="123" t="s">
        <v>86</v>
      </c>
      <c r="E11" s="123" t="s">
        <v>98</v>
      </c>
      <c r="F11" s="124">
        <v>39215070.990000002</v>
      </c>
      <c r="G11" s="125">
        <v>39215070.990000002</v>
      </c>
      <c r="H11" s="123" t="b">
        <f>[1]!Table1[[#This Row],[Calculated Total]]=[1]!Table1[[#This Row],[Adjusted Total]]</f>
        <v>1</v>
      </c>
      <c r="I11" s="127">
        <f>[1]!Table1[[#This Row],[Adjusted Total]]-[1]!Table1[[#This Row],[Calculated Total]]</f>
        <v>0</v>
      </c>
    </row>
    <row r="12" spans="1:9">
      <c r="A12" s="121">
        <v>46203</v>
      </c>
      <c r="B12" s="122">
        <v>45869</v>
      </c>
      <c r="C12" s="123" t="s">
        <v>93</v>
      </c>
      <c r="D12" s="123" t="s">
        <v>86</v>
      </c>
      <c r="E12" s="123" t="s">
        <v>99</v>
      </c>
      <c r="F12" s="124">
        <v>621899.59</v>
      </c>
      <c r="G12" s="125">
        <v>621899.59</v>
      </c>
      <c r="H12" s="123" t="b">
        <f>[1]!Table1[[#This Row],[Calculated Total]]=[1]!Table1[[#This Row],[Adjusted Total]]</f>
        <v>1</v>
      </c>
      <c r="I12" s="127">
        <f>[1]!Table1[[#This Row],[Adjusted Total]]-[1]!Table1[[#This Row],[Calculated Total]]</f>
        <v>0</v>
      </c>
    </row>
    <row r="13" spans="1:9">
      <c r="A13" s="121">
        <v>46203</v>
      </c>
      <c r="B13" s="122">
        <v>45869</v>
      </c>
      <c r="C13" s="123" t="s">
        <v>93</v>
      </c>
      <c r="D13" s="123" t="s">
        <v>86</v>
      </c>
      <c r="E13" s="123" t="s">
        <v>100</v>
      </c>
      <c r="F13" s="124">
        <v>11494924.76</v>
      </c>
      <c r="G13" s="125">
        <v>11494924.76</v>
      </c>
      <c r="H13" s="123" t="b">
        <f>[1]!Table1[[#This Row],[Calculated Total]]=[1]!Table1[[#This Row],[Adjusted Total]]</f>
        <v>1</v>
      </c>
      <c r="I13" s="127">
        <f>[1]!Table1[[#This Row],[Adjusted Total]]-[1]!Table1[[#This Row],[Calculated Total]]</f>
        <v>0</v>
      </c>
    </row>
    <row r="14" spans="1:9">
      <c r="A14" s="121">
        <v>46203</v>
      </c>
      <c r="B14" s="122">
        <v>45869</v>
      </c>
      <c r="C14" s="123" t="s">
        <v>93</v>
      </c>
      <c r="D14" s="123" t="s">
        <v>86</v>
      </c>
      <c r="E14" s="123" t="s">
        <v>101</v>
      </c>
      <c r="F14" s="124">
        <v>29579462.469999999</v>
      </c>
      <c r="G14" s="125">
        <v>29579462.469999999</v>
      </c>
      <c r="H14" s="123" t="b">
        <f>[1]!Table1[[#This Row],[Calculated Total]]=[1]!Table1[[#This Row],[Adjusted Total]]</f>
        <v>1</v>
      </c>
      <c r="I14" s="127">
        <f>[1]!Table1[[#This Row],[Adjusted Total]]-[1]!Table1[[#This Row],[Calculated Total]]</f>
        <v>0</v>
      </c>
    </row>
    <row r="15" spans="1:9">
      <c r="A15" s="121">
        <v>46203</v>
      </c>
      <c r="B15" s="122">
        <v>45869</v>
      </c>
      <c r="C15" s="123" t="s">
        <v>93</v>
      </c>
      <c r="D15" s="123" t="s">
        <v>86</v>
      </c>
      <c r="E15" s="123" t="s">
        <v>102</v>
      </c>
      <c r="F15" s="124">
        <v>773001.83</v>
      </c>
      <c r="G15" s="125">
        <v>773001.83</v>
      </c>
      <c r="H15" s="123" t="b">
        <f>[1]!Table1[[#This Row],[Calculated Total]]=[1]!Table1[[#This Row],[Adjusted Total]]</f>
        <v>1</v>
      </c>
      <c r="I15" s="127">
        <f>[1]!Table1[[#This Row],[Adjusted Total]]-[1]!Table1[[#This Row],[Calculated Total]]</f>
        <v>0</v>
      </c>
    </row>
    <row r="16" spans="1:9">
      <c r="A16" s="121">
        <v>46203</v>
      </c>
      <c r="B16" s="122">
        <v>45869</v>
      </c>
      <c r="C16" s="123" t="s">
        <v>93</v>
      </c>
      <c r="D16" s="123" t="s">
        <v>86</v>
      </c>
      <c r="E16" s="123" t="s">
        <v>103</v>
      </c>
      <c r="F16" s="124">
        <v>974597.87</v>
      </c>
      <c r="G16" s="125">
        <v>974597.87</v>
      </c>
      <c r="H16" s="123" t="b">
        <f>[1]!Table1[[#This Row],[Calculated Total]]=[1]!Table1[[#This Row],[Adjusted Total]]</f>
        <v>1</v>
      </c>
      <c r="I16" s="127">
        <f>[1]!Table1[[#This Row],[Adjusted Total]]-[1]!Table1[[#This Row],[Calculated Total]]</f>
        <v>0</v>
      </c>
    </row>
    <row r="17" spans="1:9">
      <c r="A17" s="121">
        <v>46203</v>
      </c>
      <c r="B17" s="122">
        <v>45869</v>
      </c>
      <c r="C17" s="123" t="s">
        <v>93</v>
      </c>
      <c r="D17" s="123" t="s">
        <v>86</v>
      </c>
      <c r="E17" s="123" t="s">
        <v>104</v>
      </c>
      <c r="F17" s="124">
        <v>73073.62</v>
      </c>
      <c r="G17" s="125">
        <v>73073.62</v>
      </c>
      <c r="H17" s="123" t="b">
        <f>[1]!Table1[[#This Row],[Calculated Total]]=[1]!Table1[[#This Row],[Adjusted Total]]</f>
        <v>1</v>
      </c>
      <c r="I17" s="127">
        <f>[1]!Table1[[#This Row],[Adjusted Total]]-[1]!Table1[[#This Row],[Calculated Total]]</f>
        <v>0</v>
      </c>
    </row>
    <row r="18" spans="1:9">
      <c r="A18" s="121">
        <v>46203</v>
      </c>
      <c r="B18" s="122">
        <v>45869</v>
      </c>
      <c r="C18" s="123" t="s">
        <v>93</v>
      </c>
      <c r="D18" s="123" t="s">
        <v>86</v>
      </c>
      <c r="E18" s="123" t="s">
        <v>105</v>
      </c>
      <c r="F18" s="124">
        <v>6184234.0199999996</v>
      </c>
      <c r="G18" s="125">
        <v>5934234.0199999996</v>
      </c>
      <c r="H18" s="123" t="b">
        <f>[1]!Table1[[#This Row],[Calculated Total]]=[1]!Table1[[#This Row],[Adjusted Total]]</f>
        <v>0</v>
      </c>
      <c r="I18" s="127">
        <f>[1]!Table1[[#This Row],[Adjusted Total]]-[1]!Table1[[#This Row],[Calculated Total]]</f>
        <v>-250000</v>
      </c>
    </row>
    <row r="19" spans="1:9">
      <c r="A19" s="121">
        <v>46203</v>
      </c>
      <c r="B19" s="122">
        <v>45869</v>
      </c>
      <c r="C19" s="123" t="s">
        <v>93</v>
      </c>
      <c r="D19" s="123" t="s">
        <v>86</v>
      </c>
      <c r="E19" s="123" t="s">
        <v>106</v>
      </c>
      <c r="F19" s="124">
        <v>6840961.79</v>
      </c>
      <c r="G19" s="125">
        <v>6840961.79</v>
      </c>
      <c r="H19" s="123" t="b">
        <f>[1]!Table1[[#This Row],[Calculated Total]]=[1]!Table1[[#This Row],[Adjusted Total]]</f>
        <v>1</v>
      </c>
      <c r="I19" s="127">
        <f>[1]!Table1[[#This Row],[Adjusted Total]]-[1]!Table1[[#This Row],[Calculated Total]]</f>
        <v>0</v>
      </c>
    </row>
    <row r="20" spans="1:9">
      <c r="A20" s="121">
        <v>46203</v>
      </c>
      <c r="B20" s="122">
        <v>45869</v>
      </c>
      <c r="C20" s="123" t="s">
        <v>93</v>
      </c>
      <c r="D20" s="123" t="s">
        <v>86</v>
      </c>
      <c r="E20" s="123" t="s">
        <v>107</v>
      </c>
      <c r="F20" s="124">
        <v>34922.01</v>
      </c>
      <c r="G20" s="125">
        <v>34922.01</v>
      </c>
      <c r="H20" s="123" t="b">
        <f>[1]!Table1[[#This Row],[Calculated Total]]=[1]!Table1[[#This Row],[Adjusted Total]]</f>
        <v>1</v>
      </c>
      <c r="I20" s="127">
        <f>[1]!Table1[[#This Row],[Adjusted Total]]-[1]!Table1[[#This Row],[Calculated Total]]</f>
        <v>0</v>
      </c>
    </row>
    <row r="21" spans="1:9">
      <c r="A21" s="121">
        <v>46203</v>
      </c>
      <c r="B21" s="122">
        <v>45869</v>
      </c>
      <c r="C21" s="123" t="s">
        <v>93</v>
      </c>
      <c r="D21" s="123" t="s">
        <v>86</v>
      </c>
      <c r="E21" s="123" t="s">
        <v>108</v>
      </c>
      <c r="F21" s="124">
        <v>2627674.83</v>
      </c>
      <c r="G21" s="125">
        <v>2627674.83</v>
      </c>
      <c r="H21" s="123" t="b">
        <f>[1]!Table1[[#This Row],[Calculated Total]]=[1]!Table1[[#This Row],[Adjusted Total]]</f>
        <v>1</v>
      </c>
      <c r="I21" s="127">
        <f>[1]!Table1[[#This Row],[Adjusted Total]]-[1]!Table1[[#This Row],[Calculated Total]]</f>
        <v>0</v>
      </c>
    </row>
    <row r="22" spans="1:9">
      <c r="A22" s="121">
        <v>46203</v>
      </c>
      <c r="B22" s="122">
        <v>45869</v>
      </c>
      <c r="C22" s="123" t="s">
        <v>93</v>
      </c>
      <c r="D22" s="123" t="s">
        <v>86</v>
      </c>
      <c r="E22" s="123" t="s">
        <v>109</v>
      </c>
      <c r="F22" s="124">
        <v>20182.97</v>
      </c>
      <c r="G22" s="125">
        <v>20182.97</v>
      </c>
      <c r="H22" s="123" t="b">
        <f>[1]!Table1[[#This Row],[Calculated Total]]=[1]!Table1[[#This Row],[Adjusted Total]]</f>
        <v>1</v>
      </c>
      <c r="I22" s="127">
        <f>[1]!Table1[[#This Row],[Adjusted Total]]-[1]!Table1[[#This Row],[Calculated Total]]</f>
        <v>0</v>
      </c>
    </row>
    <row r="23" spans="1:9">
      <c r="A23" s="121">
        <v>46203</v>
      </c>
      <c r="B23" s="122">
        <v>45869</v>
      </c>
      <c r="C23" s="123" t="s">
        <v>93</v>
      </c>
      <c r="D23" s="123" t="s">
        <v>86</v>
      </c>
      <c r="E23" s="123" t="s">
        <v>110</v>
      </c>
      <c r="F23" s="124">
        <v>1184646.8</v>
      </c>
      <c r="G23" s="125">
        <v>1184646.8</v>
      </c>
      <c r="H23" s="123" t="b">
        <f>[1]!Table1[[#This Row],[Calculated Total]]=[1]!Table1[[#This Row],[Adjusted Total]]</f>
        <v>1</v>
      </c>
      <c r="I23" s="127">
        <f>[1]!Table1[[#This Row],[Adjusted Total]]-[1]!Table1[[#This Row],[Calculated Total]]</f>
        <v>0</v>
      </c>
    </row>
    <row r="24" spans="1:9">
      <c r="A24" s="121">
        <v>46203</v>
      </c>
      <c r="B24" s="122">
        <v>45869</v>
      </c>
      <c r="C24" s="123" t="s">
        <v>93</v>
      </c>
      <c r="D24" s="123" t="s">
        <v>86</v>
      </c>
      <c r="E24" s="123" t="s">
        <v>111</v>
      </c>
      <c r="F24" s="124">
        <v>105355.53</v>
      </c>
      <c r="G24" s="125">
        <v>105355.53</v>
      </c>
      <c r="H24" s="123" t="b">
        <f>[1]!Table1[[#This Row],[Calculated Total]]=[1]!Table1[[#This Row],[Adjusted Total]]</f>
        <v>1</v>
      </c>
      <c r="I24" s="127">
        <f>[1]!Table1[[#This Row],[Adjusted Total]]-[1]!Table1[[#This Row],[Calculated Total]]</f>
        <v>0</v>
      </c>
    </row>
    <row r="25" spans="1:9">
      <c r="A25" s="121">
        <v>46203</v>
      </c>
      <c r="B25" s="122">
        <v>45869</v>
      </c>
      <c r="C25" s="123" t="s">
        <v>93</v>
      </c>
      <c r="D25" s="123" t="s">
        <v>86</v>
      </c>
      <c r="E25" s="123" t="s">
        <v>112</v>
      </c>
      <c r="F25" s="124">
        <v>1533400.12</v>
      </c>
      <c r="G25" s="125">
        <v>1533400.12</v>
      </c>
      <c r="H25" s="123" t="b">
        <f>[1]!Table1[[#This Row],[Calculated Total]]=[1]!Table1[[#This Row],[Adjusted Total]]</f>
        <v>1</v>
      </c>
      <c r="I25" s="127">
        <f>[1]!Table1[[#This Row],[Adjusted Total]]-[1]!Table1[[#This Row],[Calculated Total]]</f>
        <v>0</v>
      </c>
    </row>
    <row r="26" spans="1:9">
      <c r="A26" s="121">
        <v>46203</v>
      </c>
      <c r="B26" s="122">
        <v>45869</v>
      </c>
      <c r="C26" s="123" t="s">
        <v>93</v>
      </c>
      <c r="D26" s="123" t="s">
        <v>87</v>
      </c>
      <c r="E26" s="123" t="s">
        <v>113</v>
      </c>
      <c r="F26" s="124">
        <v>60901.1</v>
      </c>
      <c r="G26" s="125">
        <v>60901.1</v>
      </c>
      <c r="H26" s="123" t="b">
        <f>[1]!Table1[[#This Row],[Calculated Total]]=[1]!Table1[[#This Row],[Adjusted Total]]</f>
        <v>1</v>
      </c>
      <c r="I26" s="127">
        <f>[1]!Table1[[#This Row],[Adjusted Total]]-[1]!Table1[[#This Row],[Calculated Total]]</f>
        <v>0</v>
      </c>
    </row>
    <row r="27" spans="1:9">
      <c r="A27" s="121">
        <v>46203</v>
      </c>
      <c r="B27" s="122">
        <v>45869</v>
      </c>
      <c r="C27" s="123" t="s">
        <v>93</v>
      </c>
      <c r="D27" s="123" t="s">
        <v>87</v>
      </c>
      <c r="E27" s="123" t="s">
        <v>114</v>
      </c>
      <c r="F27" s="124">
        <v>5065582.93</v>
      </c>
      <c r="G27" s="125">
        <v>5065582.93</v>
      </c>
      <c r="H27" s="123" t="b">
        <f>[1]!Table1[[#This Row],[Calculated Total]]=[1]!Table1[[#This Row],[Adjusted Total]]</f>
        <v>1</v>
      </c>
      <c r="I27" s="127">
        <f>[1]!Table1[[#This Row],[Adjusted Total]]-[1]!Table1[[#This Row],[Calculated Total]]</f>
        <v>0</v>
      </c>
    </row>
    <row r="28" spans="1:9">
      <c r="A28" s="121">
        <v>46203</v>
      </c>
      <c r="B28" s="122">
        <v>45869</v>
      </c>
      <c r="C28" s="123" t="s">
        <v>93</v>
      </c>
      <c r="D28" s="123" t="s">
        <v>87</v>
      </c>
      <c r="E28" s="123" t="s">
        <v>115</v>
      </c>
      <c r="F28" s="124">
        <v>235709.01</v>
      </c>
      <c r="G28" s="125">
        <v>235709.01</v>
      </c>
      <c r="H28" s="123" t="b">
        <f>[1]!Table1[[#This Row],[Calculated Total]]=[1]!Table1[[#This Row],[Adjusted Total]]</f>
        <v>1</v>
      </c>
      <c r="I28" s="127">
        <f>[1]!Table1[[#This Row],[Adjusted Total]]-[1]!Table1[[#This Row],[Calculated Total]]</f>
        <v>0</v>
      </c>
    </row>
    <row r="29" spans="1:9">
      <c r="A29" s="121">
        <v>46203</v>
      </c>
      <c r="B29" s="122">
        <v>45869</v>
      </c>
      <c r="C29" s="123" t="s">
        <v>93</v>
      </c>
      <c r="D29" s="123" t="s">
        <v>87</v>
      </c>
      <c r="E29" s="123" t="s">
        <v>116</v>
      </c>
      <c r="F29" s="124">
        <v>2083250.75</v>
      </c>
      <c r="G29" s="125">
        <v>2083250.75</v>
      </c>
      <c r="H29" s="123" t="b">
        <f>[1]!Table1[[#This Row],[Calculated Total]]=[1]!Table1[[#This Row],[Adjusted Total]]</f>
        <v>1</v>
      </c>
      <c r="I29" s="127">
        <f>[1]!Table1[[#This Row],[Adjusted Total]]-[1]!Table1[[#This Row],[Calculated Total]]</f>
        <v>0</v>
      </c>
    </row>
    <row r="30" spans="1:9">
      <c r="A30" s="121">
        <v>46203</v>
      </c>
      <c r="B30" s="122">
        <v>45869</v>
      </c>
      <c r="C30" s="123" t="s">
        <v>93</v>
      </c>
      <c r="D30" s="123" t="s">
        <v>87</v>
      </c>
      <c r="E30" s="123" t="s">
        <v>117</v>
      </c>
      <c r="F30" s="124">
        <v>76740.37</v>
      </c>
      <c r="G30" s="125">
        <v>76740.37</v>
      </c>
      <c r="H30" s="123" t="b">
        <f>[1]!Table1[[#This Row],[Calculated Total]]=[1]!Table1[[#This Row],[Adjusted Total]]</f>
        <v>1</v>
      </c>
      <c r="I30" s="127">
        <f>[1]!Table1[[#This Row],[Adjusted Total]]-[1]!Table1[[#This Row],[Calculated Total]]</f>
        <v>0</v>
      </c>
    </row>
    <row r="31" spans="1:9">
      <c r="A31" s="121">
        <v>46203</v>
      </c>
      <c r="B31" s="122">
        <v>45869</v>
      </c>
      <c r="C31" s="123" t="s">
        <v>93</v>
      </c>
      <c r="D31" s="123" t="s">
        <v>87</v>
      </c>
      <c r="E31" s="123" t="s">
        <v>118</v>
      </c>
      <c r="F31" s="124">
        <v>14856.44</v>
      </c>
      <c r="G31" s="125">
        <v>14856.44</v>
      </c>
      <c r="H31" s="123" t="b">
        <f>[1]!Table1[[#This Row],[Calculated Total]]=[1]!Table1[[#This Row],[Adjusted Total]]</f>
        <v>1</v>
      </c>
      <c r="I31" s="127">
        <f>[1]!Table1[[#This Row],[Adjusted Total]]-[1]!Table1[[#This Row],[Calculated Total]]</f>
        <v>0</v>
      </c>
    </row>
    <row r="32" spans="1:9">
      <c r="A32" s="121">
        <v>46203</v>
      </c>
      <c r="B32" s="122">
        <v>45869</v>
      </c>
      <c r="C32" s="123" t="s">
        <v>119</v>
      </c>
      <c r="D32" s="123" t="s">
        <v>94</v>
      </c>
      <c r="E32" s="123" t="s">
        <v>120</v>
      </c>
      <c r="F32" s="124">
        <v>11498.7</v>
      </c>
      <c r="G32" s="125">
        <v>11498.7</v>
      </c>
      <c r="H32" s="123" t="b">
        <f>[1]!Table1[[#This Row],[Calculated Total]]=[1]!Table1[[#This Row],[Adjusted Total]]</f>
        <v>1</v>
      </c>
      <c r="I32" s="127">
        <f>[1]!Table1[[#This Row],[Adjusted Total]]-[1]!Table1[[#This Row],[Calculated Total]]</f>
        <v>0</v>
      </c>
    </row>
    <row r="33" spans="1:9">
      <c r="A33" s="121">
        <v>46203</v>
      </c>
      <c r="B33" s="122">
        <v>45869</v>
      </c>
      <c r="C33" s="123" t="s">
        <v>119</v>
      </c>
      <c r="D33" s="123" t="s">
        <v>94</v>
      </c>
      <c r="E33" s="123" t="s">
        <v>121</v>
      </c>
      <c r="F33" s="124">
        <v>609.25</v>
      </c>
      <c r="G33" s="125">
        <v>609.25</v>
      </c>
      <c r="H33" s="123" t="b">
        <f>[1]!Table1[[#This Row],[Calculated Total]]=[1]!Table1[[#This Row],[Adjusted Total]]</f>
        <v>1</v>
      </c>
      <c r="I33" s="127">
        <f>[1]!Table1[[#This Row],[Adjusted Total]]-[1]!Table1[[#This Row],[Calculated Total]]</f>
        <v>0</v>
      </c>
    </row>
    <row r="34" spans="1:9">
      <c r="A34" s="121">
        <v>46203</v>
      </c>
      <c r="B34" s="122">
        <v>45869</v>
      </c>
      <c r="C34" s="123" t="s">
        <v>119</v>
      </c>
      <c r="D34" s="123" t="s">
        <v>94</v>
      </c>
      <c r="E34" s="123" t="s">
        <v>122</v>
      </c>
      <c r="F34" s="124">
        <v>11221.62</v>
      </c>
      <c r="G34" s="125">
        <v>11221.62</v>
      </c>
      <c r="H34" s="123" t="b">
        <f>[1]!Table1[[#This Row],[Calculated Total]]=[1]!Table1[[#This Row],[Adjusted Total]]</f>
        <v>1</v>
      </c>
      <c r="I34" s="127">
        <f>[1]!Table1[[#This Row],[Adjusted Total]]-[1]!Table1[[#This Row],[Calculated Total]]</f>
        <v>0</v>
      </c>
    </row>
    <row r="35" spans="1:9">
      <c r="A35" s="121">
        <v>46203</v>
      </c>
      <c r="B35" s="122">
        <v>45869</v>
      </c>
      <c r="C35" s="123" t="s">
        <v>119</v>
      </c>
      <c r="D35" s="123" t="s">
        <v>94</v>
      </c>
      <c r="E35" s="123" t="s">
        <v>123</v>
      </c>
      <c r="F35" s="124">
        <v>36472.53</v>
      </c>
      <c r="G35" s="125">
        <v>36472.53</v>
      </c>
      <c r="H35" s="123" t="b">
        <f>[1]!Table1[[#This Row],[Calculated Total]]=[1]!Table1[[#This Row],[Adjusted Total]]</f>
        <v>1</v>
      </c>
      <c r="I35" s="127">
        <f>[1]!Table1[[#This Row],[Adjusted Total]]-[1]!Table1[[#This Row],[Calculated Total]]</f>
        <v>0</v>
      </c>
    </row>
    <row r="36" spans="1:9">
      <c r="A36" s="121">
        <v>46203</v>
      </c>
      <c r="B36" s="122">
        <v>45869</v>
      </c>
      <c r="C36" s="123" t="s">
        <v>119</v>
      </c>
      <c r="D36" s="123" t="s">
        <v>86</v>
      </c>
      <c r="E36" s="123" t="s">
        <v>124</v>
      </c>
      <c r="F36" s="124">
        <v>1305513.1399999999</v>
      </c>
      <c r="G36" s="125">
        <v>1305513.1399999999</v>
      </c>
      <c r="H36" s="123" t="b">
        <f>[1]!Table1[[#This Row],[Calculated Total]]=[1]!Table1[[#This Row],[Adjusted Total]]</f>
        <v>1</v>
      </c>
      <c r="I36" s="127">
        <f>[1]!Table1[[#This Row],[Adjusted Total]]-[1]!Table1[[#This Row],[Calculated Total]]</f>
        <v>0</v>
      </c>
    </row>
    <row r="37" spans="1:9">
      <c r="A37" s="121">
        <v>46203</v>
      </c>
      <c r="B37" s="122">
        <v>45869</v>
      </c>
      <c r="C37" s="123" t="s">
        <v>119</v>
      </c>
      <c r="D37" s="123" t="s">
        <v>86</v>
      </c>
      <c r="E37" s="123" t="s">
        <v>125</v>
      </c>
      <c r="F37" s="124">
        <v>31378.33</v>
      </c>
      <c r="G37" s="125">
        <v>31378.33</v>
      </c>
      <c r="H37" s="123" t="b">
        <f>[1]!Table1[[#This Row],[Calculated Total]]=[1]!Table1[[#This Row],[Adjusted Total]]</f>
        <v>1</v>
      </c>
      <c r="I37" s="127">
        <f>[1]!Table1[[#This Row],[Adjusted Total]]-[1]!Table1[[#This Row],[Calculated Total]]</f>
        <v>0</v>
      </c>
    </row>
    <row r="38" spans="1:9">
      <c r="A38" s="121">
        <v>46203</v>
      </c>
      <c r="B38" s="122">
        <v>45869</v>
      </c>
      <c r="C38" s="123" t="s">
        <v>119</v>
      </c>
      <c r="D38" s="123" t="s">
        <v>86</v>
      </c>
      <c r="E38" s="123" t="s">
        <v>126</v>
      </c>
      <c r="F38" s="124">
        <v>1283.0999999999999</v>
      </c>
      <c r="G38" s="125">
        <v>1283.0999999999999</v>
      </c>
      <c r="H38" s="123" t="b">
        <f>[1]!Table1[[#This Row],[Calculated Total]]=[1]!Table1[[#This Row],[Adjusted Total]]</f>
        <v>1</v>
      </c>
      <c r="I38" s="127">
        <f>[1]!Table1[[#This Row],[Adjusted Total]]-[1]!Table1[[#This Row],[Calculated Total]]</f>
        <v>0</v>
      </c>
    </row>
    <row r="39" spans="1:9">
      <c r="A39" s="121">
        <v>46203</v>
      </c>
      <c r="B39" s="122">
        <v>45869</v>
      </c>
      <c r="C39" s="123" t="s">
        <v>119</v>
      </c>
      <c r="D39" s="123" t="s">
        <v>86</v>
      </c>
      <c r="E39" s="123" t="s">
        <v>127</v>
      </c>
      <c r="F39" s="124">
        <v>41703.11</v>
      </c>
      <c r="G39" s="125">
        <v>41703.11</v>
      </c>
      <c r="H39" s="123" t="b">
        <f>[1]!Table1[[#This Row],[Calculated Total]]=[1]!Table1[[#This Row],[Adjusted Total]]</f>
        <v>1</v>
      </c>
      <c r="I39" s="127">
        <f>[1]!Table1[[#This Row],[Adjusted Total]]-[1]!Table1[[#This Row],[Calculated Total]]</f>
        <v>0</v>
      </c>
    </row>
    <row r="40" spans="1:9">
      <c r="A40" s="121">
        <v>46203</v>
      </c>
      <c r="B40" s="122">
        <v>45869</v>
      </c>
      <c r="C40" s="123" t="s">
        <v>119</v>
      </c>
      <c r="D40" s="123" t="s">
        <v>87</v>
      </c>
      <c r="E40" s="123" t="s">
        <v>88</v>
      </c>
      <c r="F40" s="124">
        <v>2842.95</v>
      </c>
      <c r="G40" s="125">
        <v>2842.95</v>
      </c>
      <c r="H40" s="123" t="b">
        <f>[1]!Table1[[#This Row],[Calculated Total]]=[1]!Table1[[#This Row],[Adjusted Total]]</f>
        <v>1</v>
      </c>
      <c r="I40" s="127">
        <f>[1]!Table1[[#This Row],[Adjusted Total]]-[1]!Table1[[#This Row],[Calculated Total]]</f>
        <v>0</v>
      </c>
    </row>
    <row r="41" spans="1:9">
      <c r="A41" s="121">
        <v>46203</v>
      </c>
      <c r="B41" s="122">
        <v>45869</v>
      </c>
      <c r="C41" s="123" t="s">
        <v>119</v>
      </c>
      <c r="D41" s="123" t="s">
        <v>87</v>
      </c>
      <c r="E41" s="123" t="s">
        <v>128</v>
      </c>
      <c r="F41" s="124">
        <v>2132.59</v>
      </c>
      <c r="G41" s="125">
        <v>2132.59</v>
      </c>
      <c r="H41" s="123" t="b">
        <f>[1]!Table1[[#This Row],[Calculated Total]]=[1]!Table1[[#This Row],[Adjusted Total]]</f>
        <v>1</v>
      </c>
      <c r="I41" s="127">
        <f>[1]!Table1[[#This Row],[Adjusted Total]]-[1]!Table1[[#This Row],[Calculated Total]]</f>
        <v>0</v>
      </c>
    </row>
    <row r="42" spans="1:9">
      <c r="A42" s="121">
        <v>46203</v>
      </c>
      <c r="B42" s="122">
        <v>45869</v>
      </c>
      <c r="C42" s="123" t="s">
        <v>119</v>
      </c>
      <c r="D42" s="123" t="s">
        <v>87</v>
      </c>
      <c r="E42" s="123" t="s">
        <v>129</v>
      </c>
      <c r="F42" s="124">
        <v>15679.21</v>
      </c>
      <c r="G42" s="125">
        <v>15679.21</v>
      </c>
      <c r="H42" s="123" t="b">
        <f>[1]!Table1[[#This Row],[Calculated Total]]=[1]!Table1[[#This Row],[Adjusted Total]]</f>
        <v>1</v>
      </c>
      <c r="I42" s="127">
        <f>[1]!Table1[[#This Row],[Adjusted Total]]-[1]!Table1[[#This Row],[Calculated Total]]</f>
        <v>0</v>
      </c>
    </row>
    <row r="43" spans="1:9">
      <c r="A43" s="121">
        <v>46203</v>
      </c>
      <c r="B43" s="122">
        <v>45869</v>
      </c>
      <c r="C43" s="123" t="s">
        <v>119</v>
      </c>
      <c r="D43" s="123" t="s">
        <v>87</v>
      </c>
      <c r="E43" s="123" t="s">
        <v>130</v>
      </c>
      <c r="F43" s="124">
        <v>198679.97</v>
      </c>
      <c r="G43" s="125">
        <v>198679.97</v>
      </c>
      <c r="H43" s="123" t="b">
        <f>[1]!Table1[[#This Row],[Calculated Total]]=[1]!Table1[[#This Row],[Adjusted Total]]</f>
        <v>1</v>
      </c>
      <c r="I43" s="127">
        <f>[1]!Table1[[#This Row],[Adjusted Total]]-[1]!Table1[[#This Row],[Calculated Total]]</f>
        <v>0</v>
      </c>
    </row>
    <row r="44" spans="1:9">
      <c r="A44" s="121">
        <v>46203</v>
      </c>
      <c r="B44" s="122">
        <v>45869</v>
      </c>
      <c r="C44" s="123" t="s">
        <v>119</v>
      </c>
      <c r="D44" s="123" t="s">
        <v>87</v>
      </c>
      <c r="E44" s="123" t="s">
        <v>131</v>
      </c>
      <c r="F44" s="124">
        <v>91665.61</v>
      </c>
      <c r="G44" s="125">
        <v>91665.61</v>
      </c>
      <c r="H44" s="123" t="b">
        <f>[1]!Table1[[#This Row],[Calculated Total]]=[1]!Table1[[#This Row],[Adjusted Total]]</f>
        <v>1</v>
      </c>
      <c r="I44" s="127">
        <f>[1]!Table1[[#This Row],[Adjusted Total]]-[1]!Table1[[#This Row],[Calculated Total]]</f>
        <v>0</v>
      </c>
    </row>
    <row r="45" spans="1:9">
      <c r="A45" s="121">
        <v>46203</v>
      </c>
      <c r="B45" s="122">
        <v>45869</v>
      </c>
      <c r="C45" s="123" t="s">
        <v>119</v>
      </c>
      <c r="D45" s="123" t="s">
        <v>87</v>
      </c>
      <c r="E45" s="123" t="s">
        <v>132</v>
      </c>
      <c r="F45" s="124">
        <v>31415.26</v>
      </c>
      <c r="G45" s="125">
        <v>31415.26</v>
      </c>
      <c r="H45" s="123" t="b">
        <f>[1]!Table1[[#This Row],[Calculated Total]]=[1]!Table1[[#This Row],[Adjusted Total]]</f>
        <v>1</v>
      </c>
      <c r="I45" s="127">
        <f>[1]!Table1[[#This Row],[Adjusted Total]]-[1]!Table1[[#This Row],[Calculated Total]]</f>
        <v>0</v>
      </c>
    </row>
    <row r="46" spans="1:9">
      <c r="A46" s="121">
        <v>46203</v>
      </c>
      <c r="B46" s="122">
        <v>45869</v>
      </c>
      <c r="C46" s="123" t="s">
        <v>119</v>
      </c>
      <c r="D46" s="123" t="s">
        <v>87</v>
      </c>
      <c r="E46" s="123" t="s">
        <v>133</v>
      </c>
      <c r="F46" s="124">
        <v>62713.32</v>
      </c>
      <c r="G46" s="125">
        <v>62713.32</v>
      </c>
      <c r="H46" s="123" t="b">
        <f>[1]!Table1[[#This Row],[Calculated Total]]=[1]!Table1[[#This Row],[Adjusted Total]]</f>
        <v>1</v>
      </c>
      <c r="I46" s="127">
        <f>[1]!Table1[[#This Row],[Adjusted Total]]-[1]!Table1[[#This Row],[Calculated Total]]</f>
        <v>0</v>
      </c>
    </row>
    <row r="47" spans="1:9">
      <c r="A47" s="121">
        <v>46203</v>
      </c>
      <c r="B47" s="122">
        <v>45869</v>
      </c>
      <c r="C47" s="123" t="s">
        <v>119</v>
      </c>
      <c r="D47" s="123" t="s">
        <v>87</v>
      </c>
      <c r="E47" s="123" t="s">
        <v>134</v>
      </c>
      <c r="F47" s="124">
        <v>2021.17</v>
      </c>
      <c r="G47" s="125">
        <v>2021.17</v>
      </c>
      <c r="H47" s="123" t="b">
        <f>[1]!Table1[[#This Row],[Calculated Total]]=[1]!Table1[[#This Row],[Adjusted Total]]</f>
        <v>1</v>
      </c>
      <c r="I47" s="127">
        <f>[1]!Table1[[#This Row],[Adjusted Total]]-[1]!Table1[[#This Row],[Calculated Total]]</f>
        <v>0</v>
      </c>
    </row>
    <row r="48" spans="1:9">
      <c r="A48" s="121">
        <v>46203</v>
      </c>
      <c r="B48" s="122">
        <v>45869</v>
      </c>
      <c r="C48" s="123" t="s">
        <v>119</v>
      </c>
      <c r="D48" s="123" t="s">
        <v>87</v>
      </c>
      <c r="E48" s="123" t="s">
        <v>135</v>
      </c>
      <c r="F48" s="124">
        <v>866.09</v>
      </c>
      <c r="G48" s="125">
        <v>866.09</v>
      </c>
      <c r="H48" s="123" t="b">
        <f>[1]!Table1[[#This Row],[Calculated Total]]=[1]!Table1[[#This Row],[Adjusted Total]]</f>
        <v>1</v>
      </c>
      <c r="I48" s="127">
        <f>[1]!Table1[[#This Row],[Adjusted Total]]-[1]!Table1[[#This Row],[Calculated Total]]</f>
        <v>0</v>
      </c>
    </row>
    <row r="49" spans="1:9">
      <c r="A49" s="121">
        <v>46203</v>
      </c>
      <c r="B49" s="122">
        <v>45869</v>
      </c>
      <c r="C49" s="123" t="s">
        <v>119</v>
      </c>
      <c r="D49" s="123" t="s">
        <v>87</v>
      </c>
      <c r="E49" s="123" t="s">
        <v>136</v>
      </c>
      <c r="F49" s="124">
        <v>6293.49</v>
      </c>
      <c r="G49" s="125">
        <v>6293.49</v>
      </c>
      <c r="H49" s="123" t="b">
        <f>[1]!Table1[[#This Row],[Calculated Total]]=[1]!Table1[[#This Row],[Adjusted Total]]</f>
        <v>1</v>
      </c>
      <c r="I49" s="127">
        <f>[1]!Table1[[#This Row],[Adjusted Total]]-[1]!Table1[[#This Row],[Calculated Total]]</f>
        <v>0</v>
      </c>
    </row>
    <row r="50" spans="1:9">
      <c r="A50" s="121">
        <v>46203</v>
      </c>
      <c r="B50" s="122">
        <v>45869</v>
      </c>
      <c r="C50" s="123" t="s">
        <v>119</v>
      </c>
      <c r="D50" s="123" t="s">
        <v>87</v>
      </c>
      <c r="E50" s="123" t="s">
        <v>137</v>
      </c>
      <c r="F50" s="124">
        <v>2468.33</v>
      </c>
      <c r="G50" s="125">
        <v>2468.33</v>
      </c>
      <c r="H50" s="123" t="b">
        <f>[1]!Table1[[#This Row],[Calculated Total]]=[1]!Table1[[#This Row],[Adjusted Total]]</f>
        <v>1</v>
      </c>
      <c r="I50" s="127">
        <f>[1]!Table1[[#This Row],[Adjusted Total]]-[1]!Table1[[#This Row],[Calculated Total]]</f>
        <v>0</v>
      </c>
    </row>
    <row r="51" spans="1:9">
      <c r="A51" s="121">
        <v>46203</v>
      </c>
      <c r="B51" s="122">
        <v>45869</v>
      </c>
      <c r="C51" s="123" t="s">
        <v>119</v>
      </c>
      <c r="D51" s="123" t="s">
        <v>87</v>
      </c>
      <c r="E51" s="123" t="s">
        <v>138</v>
      </c>
      <c r="F51" s="124">
        <v>46328.36</v>
      </c>
      <c r="G51" s="125">
        <v>46328.36</v>
      </c>
      <c r="H51" s="123" t="b">
        <f>[1]!Table1[[#This Row],[Calculated Total]]=[1]!Table1[[#This Row],[Adjusted Total]]</f>
        <v>1</v>
      </c>
      <c r="I51" s="127">
        <f>[1]!Table1[[#This Row],[Adjusted Total]]-[1]!Table1[[#This Row],[Calculated Total]]</f>
        <v>0</v>
      </c>
    </row>
    <row r="52" spans="1:9">
      <c r="A52" s="121">
        <v>46203</v>
      </c>
      <c r="B52" s="122">
        <v>45869</v>
      </c>
      <c r="C52" s="123" t="s">
        <v>119</v>
      </c>
      <c r="D52" s="123" t="s">
        <v>87</v>
      </c>
      <c r="E52" s="123" t="s">
        <v>139</v>
      </c>
      <c r="F52" s="124">
        <v>8894.68</v>
      </c>
      <c r="G52" s="125">
        <v>8894.68</v>
      </c>
      <c r="H52" s="123" t="b">
        <f>[1]!Table1[[#This Row],[Calculated Total]]=[1]!Table1[[#This Row],[Adjusted Total]]</f>
        <v>1</v>
      </c>
      <c r="I52" s="127">
        <f>[1]!Table1[[#This Row],[Adjusted Total]]-[1]!Table1[[#This Row],[Calculated Total]]</f>
        <v>0</v>
      </c>
    </row>
    <row r="53" spans="1:9">
      <c r="A53" s="121">
        <v>46203</v>
      </c>
      <c r="B53" s="122">
        <v>45869</v>
      </c>
      <c r="C53" s="123" t="s">
        <v>119</v>
      </c>
      <c r="D53" s="123" t="s">
        <v>87</v>
      </c>
      <c r="E53" s="123" t="s">
        <v>140</v>
      </c>
      <c r="F53" s="124">
        <v>483713.25</v>
      </c>
      <c r="G53" s="125">
        <v>483713.25</v>
      </c>
      <c r="H53" s="123" t="b">
        <f>[1]!Table1[[#This Row],[Calculated Total]]=[1]!Table1[[#This Row],[Adjusted Total]]</f>
        <v>1</v>
      </c>
      <c r="I53" s="127">
        <f>[1]!Table1[[#This Row],[Adjusted Total]]-[1]!Table1[[#This Row],[Calculated Total]]</f>
        <v>0</v>
      </c>
    </row>
    <row r="54" spans="1:9">
      <c r="A54" s="121">
        <v>46203</v>
      </c>
      <c r="B54" s="122">
        <v>45869</v>
      </c>
      <c r="C54" s="123" t="s">
        <v>119</v>
      </c>
      <c r="D54" s="123" t="s">
        <v>87</v>
      </c>
      <c r="E54" s="123" t="s">
        <v>141</v>
      </c>
      <c r="F54" s="124">
        <v>7804.01</v>
      </c>
      <c r="G54" s="125">
        <v>7804.01</v>
      </c>
      <c r="H54" s="123" t="b">
        <f>[1]!Table1[[#This Row],[Calculated Total]]=[1]!Table1[[#This Row],[Adjusted Total]]</f>
        <v>1</v>
      </c>
      <c r="I54" s="127">
        <f>[1]!Table1[[#This Row],[Adjusted Total]]-[1]!Table1[[#This Row],[Calculated Total]]</f>
        <v>0</v>
      </c>
    </row>
    <row r="55" spans="1:9">
      <c r="A55" s="121">
        <v>46203</v>
      </c>
      <c r="B55" s="122">
        <v>45869</v>
      </c>
      <c r="C55" s="123" t="s">
        <v>119</v>
      </c>
      <c r="D55" s="123" t="s">
        <v>87</v>
      </c>
      <c r="E55" s="123" t="s">
        <v>142</v>
      </c>
      <c r="F55" s="124">
        <v>3331.74</v>
      </c>
      <c r="G55" s="125">
        <v>3331.74</v>
      </c>
      <c r="H55" s="123" t="b">
        <f>[1]!Table1[[#This Row],[Calculated Total]]=[1]!Table1[[#This Row],[Adjusted Total]]</f>
        <v>1</v>
      </c>
      <c r="I55" s="127">
        <f>[1]!Table1[[#This Row],[Adjusted Total]]-[1]!Table1[[#This Row],[Calculated Total]]</f>
        <v>0</v>
      </c>
    </row>
    <row r="56" spans="1:9">
      <c r="A56" s="121">
        <v>46203</v>
      </c>
      <c r="B56" s="122">
        <v>45869</v>
      </c>
      <c r="C56" s="123" t="s">
        <v>119</v>
      </c>
      <c r="D56" s="123" t="s">
        <v>87</v>
      </c>
      <c r="E56" s="123" t="s">
        <v>143</v>
      </c>
      <c r="F56" s="124">
        <v>10357.69</v>
      </c>
      <c r="G56" s="125">
        <v>10357.69</v>
      </c>
      <c r="H56" s="123" t="b">
        <f>[1]!Table1[[#This Row],[Calculated Total]]=[1]!Table1[[#This Row],[Adjusted Total]]</f>
        <v>1</v>
      </c>
      <c r="I56" s="127">
        <f>[1]!Table1[[#This Row],[Adjusted Total]]-[1]!Table1[[#This Row],[Calculated Total]]</f>
        <v>0</v>
      </c>
    </row>
    <row r="57" spans="1:9">
      <c r="A57" s="121">
        <v>46203</v>
      </c>
      <c r="B57" s="122">
        <v>45869</v>
      </c>
      <c r="C57" s="123" t="s">
        <v>119</v>
      </c>
      <c r="D57" s="123" t="s">
        <v>87</v>
      </c>
      <c r="E57" s="123" t="s">
        <v>144</v>
      </c>
      <c r="F57" s="124">
        <v>379.23</v>
      </c>
      <c r="G57" s="125">
        <v>379.23</v>
      </c>
      <c r="H57" s="123" t="b">
        <f>[1]!Table1[[#This Row],[Calculated Total]]=[1]!Table1[[#This Row],[Adjusted Total]]</f>
        <v>1</v>
      </c>
      <c r="I57" s="127">
        <f>[1]!Table1[[#This Row],[Adjusted Total]]-[1]!Table1[[#This Row],[Calculated Total]]</f>
        <v>0</v>
      </c>
    </row>
    <row r="58" spans="1:9">
      <c r="A58" s="121">
        <v>46203</v>
      </c>
      <c r="B58" s="122">
        <v>45869</v>
      </c>
      <c r="C58" s="123" t="s">
        <v>145</v>
      </c>
      <c r="D58" s="123" t="s">
        <v>94</v>
      </c>
      <c r="E58" s="123" t="s">
        <v>146</v>
      </c>
      <c r="F58" s="124">
        <v>32616.36</v>
      </c>
      <c r="G58" s="125">
        <v>32616.36</v>
      </c>
      <c r="H58" s="123" t="b">
        <f>[1]!Table1[[#This Row],[Calculated Total]]=[1]!Table1[[#This Row],[Adjusted Total]]</f>
        <v>1</v>
      </c>
      <c r="I58" s="127">
        <f>[1]!Table1[[#This Row],[Adjusted Total]]-[1]!Table1[[#This Row],[Calculated Total]]</f>
        <v>0</v>
      </c>
    </row>
    <row r="59" spans="1:9">
      <c r="A59" s="121">
        <v>46203</v>
      </c>
      <c r="B59" s="122">
        <v>45869</v>
      </c>
      <c r="C59" s="123" t="s">
        <v>145</v>
      </c>
      <c r="D59" s="123" t="s">
        <v>94</v>
      </c>
      <c r="E59" s="123" t="s">
        <v>147</v>
      </c>
      <c r="F59" s="124">
        <v>13620.96</v>
      </c>
      <c r="G59" s="125">
        <v>13620.96</v>
      </c>
      <c r="H59" s="123" t="b">
        <f>[1]!Table1[[#This Row],[Calculated Total]]=[1]!Table1[[#This Row],[Adjusted Total]]</f>
        <v>1</v>
      </c>
      <c r="I59" s="127">
        <f>[1]!Table1[[#This Row],[Adjusted Total]]-[1]!Table1[[#This Row],[Calculated Total]]</f>
        <v>0</v>
      </c>
    </row>
    <row r="60" spans="1:9">
      <c r="A60" s="121">
        <v>46203</v>
      </c>
      <c r="B60" s="122">
        <v>45869</v>
      </c>
      <c r="C60" s="123" t="s">
        <v>145</v>
      </c>
      <c r="D60" s="123" t="s">
        <v>86</v>
      </c>
      <c r="E60" s="123" t="s">
        <v>148</v>
      </c>
      <c r="F60" s="124">
        <v>173829.15</v>
      </c>
      <c r="G60" s="125">
        <v>173829.15</v>
      </c>
      <c r="H60" s="123" t="b">
        <f>[1]!Table1[[#This Row],[Calculated Total]]=[1]!Table1[[#This Row],[Adjusted Total]]</f>
        <v>1</v>
      </c>
      <c r="I60" s="127">
        <f>[1]!Table1[[#This Row],[Adjusted Total]]-[1]!Table1[[#This Row],[Calculated Total]]</f>
        <v>0</v>
      </c>
    </row>
    <row r="61" spans="1:9">
      <c r="A61" s="121">
        <v>46203</v>
      </c>
      <c r="B61" s="122">
        <v>45869</v>
      </c>
      <c r="C61" s="123" t="s">
        <v>145</v>
      </c>
      <c r="D61" s="123" t="s">
        <v>86</v>
      </c>
      <c r="E61" s="123" t="s">
        <v>149</v>
      </c>
      <c r="F61" s="124">
        <v>1256619.04</v>
      </c>
      <c r="G61" s="125">
        <v>1256619.04</v>
      </c>
      <c r="H61" s="123" t="b">
        <f>[1]!Table1[[#This Row],[Calculated Total]]=[1]!Table1[[#This Row],[Adjusted Total]]</f>
        <v>1</v>
      </c>
      <c r="I61" s="127">
        <f>[1]!Table1[[#This Row],[Adjusted Total]]-[1]!Table1[[#This Row],[Calculated Total]]</f>
        <v>0</v>
      </c>
    </row>
    <row r="62" spans="1:9">
      <c r="A62" s="121">
        <v>46203</v>
      </c>
      <c r="B62" s="122">
        <v>45869</v>
      </c>
      <c r="C62" s="123" t="s">
        <v>145</v>
      </c>
      <c r="D62" s="123" t="s">
        <v>86</v>
      </c>
      <c r="E62" s="123" t="s">
        <v>150</v>
      </c>
      <c r="F62" s="124">
        <v>1402660.15</v>
      </c>
      <c r="G62" s="125">
        <v>1402660.15</v>
      </c>
      <c r="H62" s="123" t="b">
        <f>[1]!Table1[[#This Row],[Calculated Total]]=[1]!Table1[[#This Row],[Adjusted Total]]</f>
        <v>1</v>
      </c>
      <c r="I62" s="127">
        <f>[1]!Table1[[#This Row],[Adjusted Total]]-[1]!Table1[[#This Row],[Calculated Total]]</f>
        <v>0</v>
      </c>
    </row>
    <row r="63" spans="1:9">
      <c r="A63" s="121">
        <v>46203</v>
      </c>
      <c r="B63" s="122">
        <v>45869</v>
      </c>
      <c r="C63" s="123" t="s">
        <v>145</v>
      </c>
      <c r="D63" s="123" t="s">
        <v>86</v>
      </c>
      <c r="E63" s="123" t="s">
        <v>151</v>
      </c>
      <c r="F63" s="124">
        <v>130354.77</v>
      </c>
      <c r="G63" s="125">
        <v>130354.77</v>
      </c>
      <c r="H63" s="123" t="b">
        <f>[1]!Table1[[#This Row],[Calculated Total]]=[1]!Table1[[#This Row],[Adjusted Total]]</f>
        <v>1</v>
      </c>
      <c r="I63" s="127">
        <f>[1]!Table1[[#This Row],[Adjusted Total]]-[1]!Table1[[#This Row],[Calculated Total]]</f>
        <v>0</v>
      </c>
    </row>
    <row r="64" spans="1:9">
      <c r="A64" s="121">
        <v>46203</v>
      </c>
      <c r="B64" s="122">
        <v>45869</v>
      </c>
      <c r="C64" s="123" t="s">
        <v>145</v>
      </c>
      <c r="D64" s="123" t="s">
        <v>86</v>
      </c>
      <c r="E64" s="123" t="s">
        <v>152</v>
      </c>
      <c r="F64" s="124">
        <v>841.56</v>
      </c>
      <c r="G64" s="125">
        <v>841.56</v>
      </c>
      <c r="H64" s="123" t="b">
        <f>[1]!Table1[[#This Row],[Calculated Total]]=[1]!Table1[[#This Row],[Adjusted Total]]</f>
        <v>1</v>
      </c>
      <c r="I64" s="127">
        <f>[1]!Table1[[#This Row],[Adjusted Total]]-[1]!Table1[[#This Row],[Calculated Total]]</f>
        <v>0</v>
      </c>
    </row>
    <row r="65" spans="1:9">
      <c r="A65" s="121">
        <v>46203</v>
      </c>
      <c r="B65" s="122">
        <v>45869</v>
      </c>
      <c r="C65" s="123" t="s">
        <v>145</v>
      </c>
      <c r="D65" s="123" t="s">
        <v>86</v>
      </c>
      <c r="E65" s="123" t="s">
        <v>153</v>
      </c>
      <c r="F65" s="124">
        <v>669.4</v>
      </c>
      <c r="G65" s="125">
        <v>669.4</v>
      </c>
      <c r="H65" s="123" t="b">
        <f>[1]!Table1[[#This Row],[Calculated Total]]=[1]!Table1[[#This Row],[Adjusted Total]]</f>
        <v>1</v>
      </c>
      <c r="I65" s="127">
        <f>[1]!Table1[[#This Row],[Adjusted Total]]-[1]!Table1[[#This Row],[Calculated Total]]</f>
        <v>0</v>
      </c>
    </row>
    <row r="66" spans="1:9">
      <c r="A66" s="121">
        <v>46203</v>
      </c>
      <c r="B66" s="122">
        <v>45869</v>
      </c>
      <c r="C66" s="123" t="s">
        <v>145</v>
      </c>
      <c r="D66" s="123" t="s">
        <v>86</v>
      </c>
      <c r="E66" s="123" t="s">
        <v>154</v>
      </c>
      <c r="F66" s="124">
        <v>110875.83</v>
      </c>
      <c r="G66" s="125">
        <v>110875.83</v>
      </c>
      <c r="H66" s="123" t="b">
        <f>[1]!Table1[[#This Row],[Calculated Total]]=[1]!Table1[[#This Row],[Adjusted Total]]</f>
        <v>1</v>
      </c>
      <c r="I66" s="127">
        <f>[1]!Table1[[#This Row],[Adjusted Total]]-[1]!Table1[[#This Row],[Calculated Total]]</f>
        <v>0</v>
      </c>
    </row>
    <row r="67" spans="1:9">
      <c r="A67" s="121">
        <v>46203</v>
      </c>
      <c r="B67" s="122">
        <v>45869</v>
      </c>
      <c r="C67" s="123" t="s">
        <v>145</v>
      </c>
      <c r="D67" s="123" t="s">
        <v>86</v>
      </c>
      <c r="E67" s="123" t="s">
        <v>155</v>
      </c>
      <c r="F67" s="124">
        <v>249285.75</v>
      </c>
      <c r="G67" s="125">
        <v>249285.75</v>
      </c>
      <c r="H67" s="123" t="b">
        <f>[1]!Table1[[#This Row],[Calculated Total]]=[1]!Table1[[#This Row],[Adjusted Total]]</f>
        <v>1</v>
      </c>
      <c r="I67" s="127">
        <f>[1]!Table1[[#This Row],[Adjusted Total]]-[1]!Table1[[#This Row],[Calculated Total]]</f>
        <v>0</v>
      </c>
    </row>
    <row r="68" spans="1:9">
      <c r="A68" s="121">
        <v>46203</v>
      </c>
      <c r="B68" s="122">
        <v>45869</v>
      </c>
      <c r="C68" s="123" t="s">
        <v>156</v>
      </c>
      <c r="D68" s="123" t="s">
        <v>86</v>
      </c>
      <c r="E68" s="123" t="s">
        <v>157</v>
      </c>
      <c r="F68" s="124">
        <v>137719.09</v>
      </c>
      <c r="G68" s="125">
        <v>137719.09</v>
      </c>
      <c r="H68" s="123" t="b">
        <f>[1]!Table1[[#This Row],[Calculated Total]]=[1]!Table1[[#This Row],[Adjusted Total]]</f>
        <v>1</v>
      </c>
      <c r="I68" s="127">
        <f>[1]!Table1[[#This Row],[Adjusted Total]]-[1]!Table1[[#This Row],[Calculated Total]]</f>
        <v>0</v>
      </c>
    </row>
    <row r="69" spans="1:9">
      <c r="A69" s="121">
        <v>46203</v>
      </c>
      <c r="B69" s="122">
        <v>45869</v>
      </c>
      <c r="C69" s="123" t="s">
        <v>156</v>
      </c>
      <c r="D69" s="123" t="s">
        <v>86</v>
      </c>
      <c r="E69" s="123" t="s">
        <v>158</v>
      </c>
      <c r="F69" s="124">
        <v>2992.01</v>
      </c>
      <c r="G69" s="125">
        <v>2992.01</v>
      </c>
      <c r="H69" s="123" t="b">
        <f>[1]!Table1[[#This Row],[Calculated Total]]=[1]!Table1[[#This Row],[Adjusted Total]]</f>
        <v>1</v>
      </c>
      <c r="I69" s="127">
        <f>[1]!Table1[[#This Row],[Adjusted Total]]-[1]!Table1[[#This Row],[Calculated Total]]</f>
        <v>0</v>
      </c>
    </row>
    <row r="70" spans="1:9">
      <c r="A70" s="121">
        <v>46203</v>
      </c>
      <c r="B70" s="122">
        <v>45869</v>
      </c>
      <c r="C70" s="123" t="s">
        <v>156</v>
      </c>
      <c r="D70" s="123" t="s">
        <v>86</v>
      </c>
      <c r="E70" s="123" t="s">
        <v>159</v>
      </c>
      <c r="F70" s="124">
        <v>2290.69</v>
      </c>
      <c r="G70" s="125">
        <v>2290.69</v>
      </c>
      <c r="H70" s="123" t="b">
        <f>[1]!Table1[[#This Row],[Calculated Total]]=[1]!Table1[[#This Row],[Adjusted Total]]</f>
        <v>1</v>
      </c>
      <c r="I70" s="127">
        <f>[1]!Table1[[#This Row],[Adjusted Total]]-[1]!Table1[[#This Row],[Calculated Total]]</f>
        <v>0</v>
      </c>
    </row>
    <row r="71" spans="1:9">
      <c r="A71" s="121">
        <v>46203</v>
      </c>
      <c r="B71" s="122">
        <v>45869</v>
      </c>
      <c r="C71" s="123" t="s">
        <v>160</v>
      </c>
      <c r="D71" s="123" t="s">
        <v>94</v>
      </c>
      <c r="E71" s="123" t="s">
        <v>161</v>
      </c>
      <c r="F71" s="124">
        <v>4589.82</v>
      </c>
      <c r="G71" s="125">
        <v>4589.82</v>
      </c>
      <c r="H71" s="123" t="b">
        <f>[1]!Table1[[#This Row],[Calculated Total]]=[1]!Table1[[#This Row],[Adjusted Total]]</f>
        <v>1</v>
      </c>
      <c r="I71" s="127">
        <f>[1]!Table1[[#This Row],[Adjusted Total]]-[1]!Table1[[#This Row],[Calculated Total]]</f>
        <v>0</v>
      </c>
    </row>
    <row r="72" spans="1:9">
      <c r="A72" s="121">
        <v>46203</v>
      </c>
      <c r="B72" s="122">
        <v>45869</v>
      </c>
      <c r="C72" s="123" t="s">
        <v>160</v>
      </c>
      <c r="D72" s="123" t="s">
        <v>86</v>
      </c>
      <c r="E72" s="123" t="s">
        <v>162</v>
      </c>
      <c r="F72" s="124">
        <v>205.98</v>
      </c>
      <c r="G72" s="125">
        <v>205.98</v>
      </c>
      <c r="H72" s="123" t="b">
        <f>[1]!Table1[[#This Row],[Calculated Total]]=[1]!Table1[[#This Row],[Adjusted Total]]</f>
        <v>1</v>
      </c>
      <c r="I72" s="127">
        <f>[1]!Table1[[#This Row],[Adjusted Total]]-[1]!Table1[[#This Row],[Calculated Total]]</f>
        <v>0</v>
      </c>
    </row>
    <row r="73" spans="1:9">
      <c r="A73" s="121">
        <v>46203</v>
      </c>
      <c r="B73" s="122">
        <v>45869</v>
      </c>
      <c r="C73" s="123" t="s">
        <v>160</v>
      </c>
      <c r="D73" s="123" t="s">
        <v>86</v>
      </c>
      <c r="E73" s="123" t="s">
        <v>160</v>
      </c>
      <c r="F73" s="124">
        <v>513.20000000000005</v>
      </c>
      <c r="G73" s="125">
        <v>513.20000000000005</v>
      </c>
      <c r="H73" s="123" t="b">
        <f>[1]!Table1[[#This Row],[Calculated Total]]=[1]!Table1[[#This Row],[Adjusted Total]]</f>
        <v>1</v>
      </c>
      <c r="I73" s="127">
        <f>[1]!Table1[[#This Row],[Adjusted Total]]-[1]!Table1[[#This Row],[Calculated Total]]</f>
        <v>0</v>
      </c>
    </row>
    <row r="74" spans="1:9">
      <c r="A74" s="121">
        <v>46203</v>
      </c>
      <c r="B74" s="122">
        <v>45869</v>
      </c>
      <c r="C74" s="123" t="s">
        <v>160</v>
      </c>
      <c r="D74" s="123" t="s">
        <v>86</v>
      </c>
      <c r="E74" s="123" t="s">
        <v>163</v>
      </c>
      <c r="F74" s="124">
        <v>802391.41</v>
      </c>
      <c r="G74" s="125">
        <v>802391.41</v>
      </c>
      <c r="H74" s="123" t="b">
        <f>[1]!Table1[[#This Row],[Calculated Total]]=[1]!Table1[[#This Row],[Adjusted Total]]</f>
        <v>1</v>
      </c>
      <c r="I74" s="127">
        <f>[1]!Table1[[#This Row],[Adjusted Total]]-[1]!Table1[[#This Row],[Calculated Total]]</f>
        <v>0</v>
      </c>
    </row>
    <row r="75" spans="1:9">
      <c r="A75" s="121">
        <v>46203</v>
      </c>
      <c r="B75" s="122">
        <v>45869</v>
      </c>
      <c r="C75" s="123" t="s">
        <v>160</v>
      </c>
      <c r="D75" s="123" t="s">
        <v>87</v>
      </c>
      <c r="E75" s="123" t="s">
        <v>164</v>
      </c>
      <c r="F75" s="124">
        <v>784.84</v>
      </c>
      <c r="G75" s="125">
        <v>784.84</v>
      </c>
      <c r="H75" s="123" t="b">
        <f>[1]!Table1[[#This Row],[Calculated Total]]=[1]!Table1[[#This Row],[Adjusted Total]]</f>
        <v>1</v>
      </c>
      <c r="I75" s="127">
        <f>[1]!Table1[[#This Row],[Adjusted Total]]-[1]!Table1[[#This Row],[Calculated Total]]</f>
        <v>0</v>
      </c>
    </row>
    <row r="76" spans="1:9">
      <c r="A76" s="121">
        <v>46203</v>
      </c>
      <c r="B76" s="122">
        <v>45869</v>
      </c>
      <c r="C76" s="123" t="s">
        <v>160</v>
      </c>
      <c r="D76" s="123" t="s">
        <v>87</v>
      </c>
      <c r="E76" s="123" t="s">
        <v>165</v>
      </c>
      <c r="F76" s="124">
        <v>784.84</v>
      </c>
      <c r="G76" s="125">
        <v>784.84</v>
      </c>
      <c r="H76" s="123" t="b">
        <f>[1]!Table1[[#This Row],[Calculated Total]]=[1]!Table1[[#This Row],[Adjusted Total]]</f>
        <v>1</v>
      </c>
      <c r="I76" s="127">
        <f>[1]!Table1[[#This Row],[Adjusted Total]]-[1]!Table1[[#This Row],[Calculated Total]]</f>
        <v>0</v>
      </c>
    </row>
    <row r="77" spans="1:9">
      <c r="A77" s="121">
        <v>46203</v>
      </c>
      <c r="B77" s="122">
        <v>45869</v>
      </c>
      <c r="C77" s="123" t="s">
        <v>166</v>
      </c>
      <c r="D77" s="123" t="s">
        <v>86</v>
      </c>
      <c r="E77" s="123" t="s">
        <v>167</v>
      </c>
      <c r="F77" s="124">
        <v>896585.67</v>
      </c>
      <c r="G77" s="125">
        <v>896585.67</v>
      </c>
      <c r="H77" s="123" t="b">
        <f>[1]!Table1[[#This Row],[Calculated Total]]=[1]!Table1[[#This Row],[Adjusted Total]]</f>
        <v>1</v>
      </c>
      <c r="I77" s="127">
        <f>[1]!Table1[[#This Row],[Adjusted Total]]-[1]!Table1[[#This Row],[Calculated Total]]</f>
        <v>0</v>
      </c>
    </row>
    <row r="78" spans="1:9">
      <c r="A78" s="121">
        <v>46203</v>
      </c>
      <c r="B78" s="122">
        <v>45869</v>
      </c>
      <c r="C78" s="123" t="s">
        <v>166</v>
      </c>
      <c r="D78" s="123" t="s">
        <v>86</v>
      </c>
      <c r="E78" s="123" t="s">
        <v>168</v>
      </c>
      <c r="F78" s="124">
        <v>339542.95</v>
      </c>
      <c r="G78" s="125">
        <v>339542.95</v>
      </c>
      <c r="H78" s="123" t="b">
        <f>[1]!Table1[[#This Row],[Calculated Total]]=[1]!Table1[[#This Row],[Adjusted Total]]</f>
        <v>1</v>
      </c>
      <c r="I78" s="127">
        <f>[1]!Table1[[#This Row],[Adjusted Total]]-[1]!Table1[[#This Row],[Calculated Total]]</f>
        <v>0</v>
      </c>
    </row>
    <row r="79" spans="1:9">
      <c r="A79" s="121">
        <v>46203</v>
      </c>
      <c r="B79" s="122">
        <v>45869</v>
      </c>
      <c r="C79" s="123" t="s">
        <v>166</v>
      </c>
      <c r="D79" s="123" t="s">
        <v>87</v>
      </c>
      <c r="E79" s="123" t="s">
        <v>169</v>
      </c>
      <c r="F79" s="124">
        <v>33445.64</v>
      </c>
      <c r="G79" s="125">
        <v>33445.64</v>
      </c>
      <c r="H79" s="123" t="b">
        <f>[1]!Table1[[#This Row],[Calculated Total]]=[1]!Table1[[#This Row],[Adjusted Total]]</f>
        <v>1</v>
      </c>
      <c r="I79" s="127">
        <f>[1]!Table1[[#This Row],[Adjusted Total]]-[1]!Table1[[#This Row],[Calculated Total]]</f>
        <v>0</v>
      </c>
    </row>
    <row r="80" spans="1:9">
      <c r="A80" s="121">
        <v>46203</v>
      </c>
      <c r="B80" s="122">
        <v>45869</v>
      </c>
      <c r="C80" s="123" t="s">
        <v>166</v>
      </c>
      <c r="D80" s="123" t="s">
        <v>87</v>
      </c>
      <c r="E80" s="123" t="s">
        <v>170</v>
      </c>
      <c r="F80" s="124">
        <v>2799.03</v>
      </c>
      <c r="G80" s="125">
        <v>2799.03</v>
      </c>
      <c r="H80" s="123" t="b">
        <f>[1]!Table1[[#This Row],[Calculated Total]]=[1]!Table1[[#This Row],[Adjusted Total]]</f>
        <v>1</v>
      </c>
      <c r="I80" s="127">
        <f>[1]!Table1[[#This Row],[Adjusted Total]]-[1]!Table1[[#This Row],[Calculated Total]]</f>
        <v>0</v>
      </c>
    </row>
    <row r="81" spans="1:9">
      <c r="A81" s="121">
        <v>46203</v>
      </c>
      <c r="B81" s="122">
        <v>45869</v>
      </c>
      <c r="C81" s="123" t="s">
        <v>166</v>
      </c>
      <c r="D81" s="123" t="s">
        <v>87</v>
      </c>
      <c r="E81" s="123" t="s">
        <v>171</v>
      </c>
      <c r="F81" s="124">
        <v>95492.45</v>
      </c>
      <c r="G81" s="125">
        <v>95492.45</v>
      </c>
      <c r="H81" s="123" t="b">
        <f>[1]!Table1[[#This Row],[Calculated Total]]=[1]!Table1[[#This Row],[Adjusted Total]]</f>
        <v>1</v>
      </c>
      <c r="I81" s="127">
        <f>[1]!Table1[[#This Row],[Adjusted Total]]-[1]!Table1[[#This Row],[Calculated Total]]</f>
        <v>0</v>
      </c>
    </row>
    <row r="82" spans="1:9">
      <c r="A82" s="121">
        <v>46203</v>
      </c>
      <c r="B82" s="122">
        <v>45869</v>
      </c>
      <c r="C82" s="123" t="s">
        <v>166</v>
      </c>
      <c r="D82" s="123" t="s">
        <v>87</v>
      </c>
      <c r="E82" s="123" t="s">
        <v>172</v>
      </c>
      <c r="F82" s="124">
        <v>308.7</v>
      </c>
      <c r="G82" s="125">
        <v>308.7</v>
      </c>
      <c r="H82" s="123" t="b">
        <f>[1]!Table1[[#This Row],[Calculated Total]]=[1]!Table1[[#This Row],[Adjusted Total]]</f>
        <v>1</v>
      </c>
      <c r="I82" s="127">
        <f>[1]!Table1[[#This Row],[Adjusted Total]]-[1]!Table1[[#This Row],[Calculated Total]]</f>
        <v>0</v>
      </c>
    </row>
    <row r="83" spans="1:9">
      <c r="A83" s="121">
        <v>46203</v>
      </c>
      <c r="B83" s="122">
        <v>45869</v>
      </c>
      <c r="C83" s="123" t="s">
        <v>166</v>
      </c>
      <c r="D83" s="123" t="s">
        <v>87</v>
      </c>
      <c r="E83" s="123" t="s">
        <v>173</v>
      </c>
      <c r="F83" s="124">
        <v>3128.06</v>
      </c>
      <c r="G83" s="125">
        <v>3128.06</v>
      </c>
      <c r="H83" s="123" t="b">
        <f>[1]!Table1[[#This Row],[Calculated Total]]=[1]!Table1[[#This Row],[Adjusted Total]]</f>
        <v>1</v>
      </c>
      <c r="I83" s="127">
        <f>[1]!Table1[[#This Row],[Adjusted Total]]-[1]!Table1[[#This Row],[Calculated Total]]</f>
        <v>0</v>
      </c>
    </row>
    <row r="84" spans="1:9">
      <c r="A84" s="121">
        <v>46203</v>
      </c>
      <c r="B84" s="122">
        <v>45869</v>
      </c>
      <c r="C84" s="123" t="s">
        <v>166</v>
      </c>
      <c r="D84" s="123" t="s">
        <v>87</v>
      </c>
      <c r="E84" s="123" t="s">
        <v>174</v>
      </c>
      <c r="F84" s="124">
        <v>3907.66</v>
      </c>
      <c r="G84" s="125">
        <v>3907.66</v>
      </c>
      <c r="H84" s="123" t="b">
        <f>[1]!Table1[[#This Row],[Calculated Total]]=[1]!Table1[[#This Row],[Adjusted Total]]</f>
        <v>1</v>
      </c>
      <c r="I84" s="127">
        <f>[1]!Table1[[#This Row],[Adjusted Total]]-[1]!Table1[[#This Row],[Calculated Total]]</f>
        <v>0</v>
      </c>
    </row>
    <row r="85" spans="1:9">
      <c r="A85" s="121">
        <v>46203</v>
      </c>
      <c r="B85" s="122">
        <v>45869</v>
      </c>
      <c r="C85" s="123" t="s">
        <v>166</v>
      </c>
      <c r="D85" s="123" t="s">
        <v>87</v>
      </c>
      <c r="E85" s="123" t="s">
        <v>175</v>
      </c>
      <c r="F85" s="124">
        <v>3155.82</v>
      </c>
      <c r="G85" s="125">
        <v>3155.82</v>
      </c>
      <c r="H85" s="123" t="b">
        <f>[1]!Table1[[#This Row],[Calculated Total]]=[1]!Table1[[#This Row],[Adjusted Total]]</f>
        <v>1</v>
      </c>
      <c r="I85" s="127">
        <f>[1]!Table1[[#This Row],[Adjusted Total]]-[1]!Table1[[#This Row],[Calculated Total]]</f>
        <v>0</v>
      </c>
    </row>
    <row r="86" spans="1:9">
      <c r="A86" s="121">
        <v>46203</v>
      </c>
      <c r="B86" s="122">
        <v>45869</v>
      </c>
      <c r="C86" s="123" t="s">
        <v>166</v>
      </c>
      <c r="D86" s="123" t="s">
        <v>87</v>
      </c>
      <c r="E86" s="123" t="s">
        <v>176</v>
      </c>
      <c r="F86" s="124">
        <v>887.2</v>
      </c>
      <c r="G86" s="125">
        <v>887.2</v>
      </c>
      <c r="H86" s="123" t="b">
        <f>[1]!Table1[[#This Row],[Calculated Total]]=[1]!Table1[[#This Row],[Adjusted Total]]</f>
        <v>1</v>
      </c>
      <c r="I86" s="127">
        <f>[1]!Table1[[#This Row],[Adjusted Total]]-[1]!Table1[[#This Row],[Calculated Total]]</f>
        <v>0</v>
      </c>
    </row>
    <row r="87" spans="1:9">
      <c r="A87" s="121">
        <v>46203</v>
      </c>
      <c r="B87" s="122">
        <v>45869</v>
      </c>
      <c r="C87" s="123" t="s">
        <v>166</v>
      </c>
      <c r="D87" s="123" t="s">
        <v>87</v>
      </c>
      <c r="E87" s="123" t="s">
        <v>177</v>
      </c>
      <c r="F87" s="124">
        <v>15797.5</v>
      </c>
      <c r="G87" s="125">
        <v>15797.5</v>
      </c>
      <c r="H87" s="123" t="b">
        <f>[1]!Table1[[#This Row],[Calculated Total]]=[1]!Table1[[#This Row],[Adjusted Total]]</f>
        <v>1</v>
      </c>
      <c r="I87" s="127">
        <f>[1]!Table1[[#This Row],[Adjusted Total]]-[1]!Table1[[#This Row],[Calculated Total]]</f>
        <v>0</v>
      </c>
    </row>
    <row r="88" spans="1:9">
      <c r="A88" s="121">
        <v>46203</v>
      </c>
      <c r="B88" s="122">
        <v>45869</v>
      </c>
      <c r="C88" s="123" t="s">
        <v>178</v>
      </c>
      <c r="D88" s="123" t="s">
        <v>86</v>
      </c>
      <c r="E88" s="123" t="s">
        <v>179</v>
      </c>
      <c r="F88" s="124">
        <v>2278.4499999999998</v>
      </c>
      <c r="G88" s="125">
        <v>2278.4499999999998</v>
      </c>
      <c r="H88" s="123" t="b">
        <f>[1]!Table1[[#This Row],[Calculated Total]]=[1]!Table1[[#This Row],[Adjusted Total]]</f>
        <v>1</v>
      </c>
      <c r="I88" s="127">
        <f>[1]!Table1[[#This Row],[Adjusted Total]]-[1]!Table1[[#This Row],[Calculated Total]]</f>
        <v>0</v>
      </c>
    </row>
    <row r="89" spans="1:9">
      <c r="A89" s="121">
        <v>46203</v>
      </c>
      <c r="B89" s="122">
        <v>45869</v>
      </c>
      <c r="C89" s="123" t="s">
        <v>178</v>
      </c>
      <c r="D89" s="123" t="s">
        <v>86</v>
      </c>
      <c r="E89" s="123" t="s">
        <v>180</v>
      </c>
      <c r="F89" s="124">
        <v>23736.81</v>
      </c>
      <c r="G89" s="125">
        <v>23736.81</v>
      </c>
      <c r="H89" s="123" t="b">
        <f>[1]!Table1[[#This Row],[Calculated Total]]=[1]!Table1[[#This Row],[Adjusted Total]]</f>
        <v>1</v>
      </c>
      <c r="I89" s="127">
        <f>[1]!Table1[[#This Row],[Adjusted Total]]-[1]!Table1[[#This Row],[Calculated Total]]</f>
        <v>0</v>
      </c>
    </row>
    <row r="90" spans="1:9">
      <c r="A90" s="121">
        <v>46203</v>
      </c>
      <c r="B90" s="122">
        <v>45869</v>
      </c>
      <c r="C90" s="123" t="s">
        <v>178</v>
      </c>
      <c r="D90" s="123" t="s">
        <v>86</v>
      </c>
      <c r="E90" s="123" t="s">
        <v>181</v>
      </c>
      <c r="F90" s="124">
        <v>2111</v>
      </c>
      <c r="G90" s="125">
        <v>2111</v>
      </c>
      <c r="H90" s="123" t="b">
        <f>[1]!Table1[[#This Row],[Calculated Total]]=[1]!Table1[[#This Row],[Adjusted Total]]</f>
        <v>1</v>
      </c>
      <c r="I90" s="127">
        <f>[1]!Table1[[#This Row],[Adjusted Total]]-[1]!Table1[[#This Row],[Calculated Total]]</f>
        <v>0</v>
      </c>
    </row>
    <row r="91" spans="1:9">
      <c r="A91" s="121">
        <v>46203</v>
      </c>
      <c r="B91" s="122">
        <v>45869</v>
      </c>
      <c r="C91" s="123" t="s">
        <v>178</v>
      </c>
      <c r="D91" s="123" t="s">
        <v>86</v>
      </c>
      <c r="E91" s="123" t="s">
        <v>182</v>
      </c>
      <c r="F91" s="124">
        <v>382295.05</v>
      </c>
      <c r="G91" s="125">
        <v>382295.05</v>
      </c>
      <c r="H91" s="123" t="b">
        <f>[1]!Table1[[#This Row],[Calculated Total]]=[1]!Table1[[#This Row],[Adjusted Total]]</f>
        <v>1</v>
      </c>
      <c r="I91" s="127">
        <f>[1]!Table1[[#This Row],[Adjusted Total]]-[1]!Table1[[#This Row],[Calculated Total]]</f>
        <v>0</v>
      </c>
    </row>
    <row r="92" spans="1:9">
      <c r="A92" s="121">
        <v>46203</v>
      </c>
      <c r="B92" s="122">
        <v>45869</v>
      </c>
      <c r="C92" s="123" t="s">
        <v>178</v>
      </c>
      <c r="D92" s="123" t="s">
        <v>87</v>
      </c>
      <c r="E92" s="123" t="s">
        <v>183</v>
      </c>
      <c r="F92" s="124">
        <v>74568.34</v>
      </c>
      <c r="G92" s="125">
        <v>74568.34</v>
      </c>
      <c r="H92" s="123" t="b">
        <f>[1]!Table1[[#This Row],[Calculated Total]]=[1]!Table1[[#This Row],[Adjusted Total]]</f>
        <v>1</v>
      </c>
      <c r="I92" s="127">
        <f>[1]!Table1[[#This Row],[Adjusted Total]]-[1]!Table1[[#This Row],[Calculated Total]]</f>
        <v>0</v>
      </c>
    </row>
    <row r="93" spans="1:9">
      <c r="A93" s="121">
        <v>46203</v>
      </c>
      <c r="B93" s="122">
        <v>45869</v>
      </c>
      <c r="C93" s="123" t="s">
        <v>184</v>
      </c>
      <c r="D93" s="123" t="s">
        <v>86</v>
      </c>
      <c r="E93" s="123" t="s">
        <v>185</v>
      </c>
      <c r="F93" s="124">
        <v>1652.74</v>
      </c>
      <c r="G93" s="125">
        <v>1652.74</v>
      </c>
      <c r="H93" s="123" t="b">
        <f>[1]!Table1[[#This Row],[Calculated Total]]=[1]!Table1[[#This Row],[Adjusted Total]]</f>
        <v>1</v>
      </c>
      <c r="I93" s="127">
        <f>[1]!Table1[[#This Row],[Adjusted Total]]-[1]!Table1[[#This Row],[Calculated Total]]</f>
        <v>0</v>
      </c>
    </row>
    <row r="94" spans="1:9">
      <c r="A94" s="121">
        <v>46203</v>
      </c>
      <c r="B94" s="122">
        <v>45869</v>
      </c>
      <c r="C94" s="123" t="s">
        <v>184</v>
      </c>
      <c r="D94" s="123" t="s">
        <v>86</v>
      </c>
      <c r="E94" s="123" t="s">
        <v>186</v>
      </c>
      <c r="F94" s="124">
        <v>10876.09</v>
      </c>
      <c r="G94" s="125">
        <v>10876.09</v>
      </c>
      <c r="H94" s="123" t="b">
        <f>[1]!Table1[[#This Row],[Calculated Total]]=[1]!Table1[[#This Row],[Adjusted Total]]</f>
        <v>1</v>
      </c>
      <c r="I94" s="127">
        <f>[1]!Table1[[#This Row],[Adjusted Total]]-[1]!Table1[[#This Row],[Calculated Total]]</f>
        <v>0</v>
      </c>
    </row>
    <row r="95" spans="1:9">
      <c r="A95" s="121">
        <v>46203</v>
      </c>
      <c r="B95" s="122">
        <v>45869</v>
      </c>
      <c r="C95" s="123" t="s">
        <v>184</v>
      </c>
      <c r="D95" s="123" t="s">
        <v>86</v>
      </c>
      <c r="E95" s="123" t="s">
        <v>187</v>
      </c>
      <c r="F95" s="124">
        <v>96918.97</v>
      </c>
      <c r="G95" s="125">
        <v>96918.97</v>
      </c>
      <c r="H95" s="123" t="b">
        <f>[1]!Table1[[#This Row],[Calculated Total]]=[1]!Table1[[#This Row],[Adjusted Total]]</f>
        <v>1</v>
      </c>
      <c r="I95" s="127">
        <f>[1]!Table1[[#This Row],[Adjusted Total]]-[1]!Table1[[#This Row],[Calculated Total]]</f>
        <v>0</v>
      </c>
    </row>
    <row r="96" spans="1:9">
      <c r="A96" s="121">
        <v>46203</v>
      </c>
      <c r="B96" s="122">
        <v>45869</v>
      </c>
      <c r="C96" s="123" t="s">
        <v>184</v>
      </c>
      <c r="D96" s="123" t="s">
        <v>86</v>
      </c>
      <c r="E96" s="123" t="s">
        <v>188</v>
      </c>
      <c r="F96" s="124">
        <v>2987.34</v>
      </c>
      <c r="G96" s="125">
        <v>2987.34</v>
      </c>
      <c r="H96" s="123" t="b">
        <f>[1]!Table1[[#This Row],[Calculated Total]]=[1]!Table1[[#This Row],[Adjusted Total]]</f>
        <v>1</v>
      </c>
      <c r="I96" s="127">
        <f>[1]!Table1[[#This Row],[Adjusted Total]]-[1]!Table1[[#This Row],[Calculated Total]]</f>
        <v>0</v>
      </c>
    </row>
    <row r="97" spans="1:9">
      <c r="A97" s="121">
        <v>46203</v>
      </c>
      <c r="B97" s="122">
        <v>45869</v>
      </c>
      <c r="C97" s="123" t="s">
        <v>184</v>
      </c>
      <c r="D97" s="123" t="s">
        <v>86</v>
      </c>
      <c r="E97" s="123" t="s">
        <v>189</v>
      </c>
      <c r="F97" s="124">
        <v>3975.47</v>
      </c>
      <c r="G97" s="125">
        <v>3975.47</v>
      </c>
      <c r="H97" s="123" t="b">
        <f>[1]!Table1[[#This Row],[Calculated Total]]=[1]!Table1[[#This Row],[Adjusted Total]]</f>
        <v>1</v>
      </c>
      <c r="I97" s="127">
        <f>[1]!Table1[[#This Row],[Adjusted Total]]-[1]!Table1[[#This Row],[Calculated Total]]</f>
        <v>0</v>
      </c>
    </row>
    <row r="98" spans="1:9">
      <c r="A98" s="121">
        <v>46203</v>
      </c>
      <c r="B98" s="122">
        <v>45869</v>
      </c>
      <c r="C98" s="123" t="s">
        <v>184</v>
      </c>
      <c r="D98" s="123" t="s">
        <v>87</v>
      </c>
      <c r="E98" s="123" t="s">
        <v>190</v>
      </c>
      <c r="F98" s="124">
        <v>10207.290000000001</v>
      </c>
      <c r="G98" s="125">
        <v>10207.290000000001</v>
      </c>
      <c r="H98" s="123" t="b">
        <f>[1]!Table1[[#This Row],[Calculated Total]]=[1]!Table1[[#This Row],[Adjusted Total]]</f>
        <v>1</v>
      </c>
      <c r="I98" s="127">
        <f>[1]!Table1[[#This Row],[Adjusted Total]]-[1]!Table1[[#This Row],[Calculated Total]]</f>
        <v>0</v>
      </c>
    </row>
    <row r="99" spans="1:9">
      <c r="A99" s="121">
        <v>46203</v>
      </c>
      <c r="B99" s="122">
        <v>45869</v>
      </c>
      <c r="C99" s="123" t="s">
        <v>184</v>
      </c>
      <c r="D99" s="123" t="s">
        <v>87</v>
      </c>
      <c r="E99" s="123" t="s">
        <v>191</v>
      </c>
      <c r="F99" s="124">
        <v>3856.4</v>
      </c>
      <c r="G99" s="125">
        <v>3856.4</v>
      </c>
      <c r="H99" s="123" t="b">
        <f>[1]!Table1[[#This Row],[Calculated Total]]=[1]!Table1[[#This Row],[Adjusted Total]]</f>
        <v>1</v>
      </c>
      <c r="I99" s="127">
        <f>[1]!Table1[[#This Row],[Adjusted Total]]-[1]!Table1[[#This Row],[Calculated Total]]</f>
        <v>0</v>
      </c>
    </row>
    <row r="100" spans="1:9">
      <c r="A100" s="121">
        <v>46203</v>
      </c>
      <c r="B100" s="122">
        <v>45869</v>
      </c>
      <c r="C100" s="123" t="s">
        <v>184</v>
      </c>
      <c r="D100" s="123" t="s">
        <v>87</v>
      </c>
      <c r="E100" s="123" t="s">
        <v>192</v>
      </c>
      <c r="F100" s="124">
        <v>2180.54</v>
      </c>
      <c r="G100" s="125">
        <v>2180.54</v>
      </c>
      <c r="H100" s="123" t="b">
        <f>[1]!Table1[[#This Row],[Calculated Total]]=[1]!Table1[[#This Row],[Adjusted Total]]</f>
        <v>1</v>
      </c>
      <c r="I100" s="127">
        <f>[1]!Table1[[#This Row],[Adjusted Total]]-[1]!Table1[[#This Row],[Calculated Total]]</f>
        <v>0</v>
      </c>
    </row>
    <row r="101" spans="1:9">
      <c r="A101" s="121">
        <v>46203</v>
      </c>
      <c r="B101" s="122">
        <v>45869</v>
      </c>
      <c r="C101" s="123" t="s">
        <v>193</v>
      </c>
      <c r="D101" s="123" t="s">
        <v>94</v>
      </c>
      <c r="E101" s="123" t="s">
        <v>194</v>
      </c>
      <c r="F101" s="124">
        <v>1588.67</v>
      </c>
      <c r="G101" s="125">
        <v>1588.67</v>
      </c>
      <c r="H101" s="123" t="b">
        <f>[1]!Table1[[#This Row],[Calculated Total]]=[1]!Table1[[#This Row],[Adjusted Total]]</f>
        <v>1</v>
      </c>
      <c r="I101" s="127">
        <f>[1]!Table1[[#This Row],[Adjusted Total]]-[1]!Table1[[#This Row],[Calculated Total]]</f>
        <v>0</v>
      </c>
    </row>
    <row r="102" spans="1:9">
      <c r="A102" s="121">
        <v>46203</v>
      </c>
      <c r="B102" s="122">
        <v>45869</v>
      </c>
      <c r="C102" s="123" t="s">
        <v>193</v>
      </c>
      <c r="D102" s="123" t="s">
        <v>94</v>
      </c>
      <c r="E102" s="123" t="s">
        <v>195</v>
      </c>
      <c r="F102" s="124">
        <v>191.97</v>
      </c>
      <c r="G102" s="125">
        <v>191.97</v>
      </c>
      <c r="H102" s="123" t="b">
        <f>[1]!Table1[[#This Row],[Calculated Total]]=[1]!Table1[[#This Row],[Adjusted Total]]</f>
        <v>1</v>
      </c>
      <c r="I102" s="127">
        <f>[1]!Table1[[#This Row],[Adjusted Total]]-[1]!Table1[[#This Row],[Calculated Total]]</f>
        <v>0</v>
      </c>
    </row>
    <row r="103" spans="1:9">
      <c r="A103" s="121">
        <v>46203</v>
      </c>
      <c r="B103" s="122">
        <v>45869</v>
      </c>
      <c r="C103" s="123" t="s">
        <v>193</v>
      </c>
      <c r="D103" s="123" t="s">
        <v>86</v>
      </c>
      <c r="E103" s="123" t="s">
        <v>196</v>
      </c>
      <c r="F103" s="124">
        <v>15652.69</v>
      </c>
      <c r="G103" s="125">
        <v>15652.69</v>
      </c>
      <c r="H103" s="123" t="b">
        <f>[1]!Table1[[#This Row],[Calculated Total]]=[1]!Table1[[#This Row],[Adjusted Total]]</f>
        <v>1</v>
      </c>
      <c r="I103" s="127">
        <f>[1]!Table1[[#This Row],[Adjusted Total]]-[1]!Table1[[#This Row],[Calculated Total]]</f>
        <v>0</v>
      </c>
    </row>
    <row r="104" spans="1:9">
      <c r="A104" s="121">
        <v>46203</v>
      </c>
      <c r="B104" s="122">
        <v>45869</v>
      </c>
      <c r="C104" s="123" t="s">
        <v>193</v>
      </c>
      <c r="D104" s="123" t="s">
        <v>86</v>
      </c>
      <c r="E104" s="123" t="s">
        <v>197</v>
      </c>
      <c r="F104" s="124">
        <v>1491236.06</v>
      </c>
      <c r="G104" s="125">
        <v>1474569.4</v>
      </c>
      <c r="H104" s="123" t="b">
        <f>[1]!Table1[[#This Row],[Calculated Total]]=[1]!Table1[[#This Row],[Adjusted Total]]</f>
        <v>0</v>
      </c>
      <c r="I104" s="127">
        <f>[1]!Table1[[#This Row],[Adjusted Total]]-[1]!Table1[[#This Row],[Calculated Total]]</f>
        <v>-16666.660000000149</v>
      </c>
    </row>
    <row r="105" spans="1:9">
      <c r="A105" s="121">
        <v>46203</v>
      </c>
      <c r="B105" s="122">
        <v>45869</v>
      </c>
      <c r="C105" s="123" t="s">
        <v>193</v>
      </c>
      <c r="D105" s="123" t="s">
        <v>86</v>
      </c>
      <c r="E105" s="123" t="s">
        <v>198</v>
      </c>
      <c r="F105" s="124">
        <v>43351.25</v>
      </c>
      <c r="G105" s="125">
        <v>60017.91</v>
      </c>
      <c r="H105" s="123" t="b">
        <f>[1]!Table1[[#This Row],[Calculated Total]]=[1]!Table1[[#This Row],[Adjusted Total]]</f>
        <v>0</v>
      </c>
      <c r="I105" s="127">
        <f>[1]!Table1[[#This Row],[Adjusted Total]]-[1]!Table1[[#This Row],[Calculated Total]]</f>
        <v>16666.660000000003</v>
      </c>
    </row>
    <row r="106" spans="1:9">
      <c r="A106" s="121">
        <v>46203</v>
      </c>
      <c r="B106" s="122">
        <v>45869</v>
      </c>
      <c r="C106" s="123" t="s">
        <v>193</v>
      </c>
      <c r="D106" s="123" t="s">
        <v>87</v>
      </c>
      <c r="E106" s="123" t="s">
        <v>88</v>
      </c>
      <c r="F106" s="124">
        <v>1076.21</v>
      </c>
      <c r="G106" s="125">
        <v>1076.21</v>
      </c>
      <c r="H106" s="123" t="b">
        <f>[1]!Table1[[#This Row],[Calculated Total]]=[1]!Table1[[#This Row],[Adjusted Total]]</f>
        <v>1</v>
      </c>
      <c r="I106" s="127">
        <f>[1]!Table1[[#This Row],[Adjusted Total]]-[1]!Table1[[#This Row],[Calculated Total]]</f>
        <v>0</v>
      </c>
    </row>
    <row r="107" spans="1:9">
      <c r="A107" s="121">
        <v>46203</v>
      </c>
      <c r="B107" s="122">
        <v>45869</v>
      </c>
      <c r="C107" s="123" t="s">
        <v>193</v>
      </c>
      <c r="D107" s="123" t="s">
        <v>87</v>
      </c>
      <c r="E107" s="123" t="s">
        <v>199</v>
      </c>
      <c r="F107" s="124">
        <v>56682.879999999997</v>
      </c>
      <c r="G107" s="125">
        <v>56682.879999999997</v>
      </c>
      <c r="H107" s="123" t="b">
        <f>[1]!Table1[[#This Row],[Calculated Total]]=[1]!Table1[[#This Row],[Adjusted Total]]</f>
        <v>1</v>
      </c>
      <c r="I107" s="127">
        <f>[1]!Table1[[#This Row],[Adjusted Total]]-[1]!Table1[[#This Row],[Calculated Total]]</f>
        <v>0</v>
      </c>
    </row>
    <row r="108" spans="1:9">
      <c r="A108" s="121">
        <v>46203</v>
      </c>
      <c r="B108" s="122">
        <v>45869</v>
      </c>
      <c r="C108" s="123" t="s">
        <v>193</v>
      </c>
      <c r="D108" s="123" t="s">
        <v>87</v>
      </c>
      <c r="E108" s="123" t="s">
        <v>200</v>
      </c>
      <c r="F108" s="124">
        <v>8250.85</v>
      </c>
      <c r="G108" s="125">
        <v>8250.85</v>
      </c>
      <c r="H108" s="123" t="b">
        <f>[1]!Table1[[#This Row],[Calculated Total]]=[1]!Table1[[#This Row],[Adjusted Total]]</f>
        <v>1</v>
      </c>
      <c r="I108" s="127">
        <f>[1]!Table1[[#This Row],[Adjusted Total]]-[1]!Table1[[#This Row],[Calculated Total]]</f>
        <v>0</v>
      </c>
    </row>
    <row r="109" spans="1:9">
      <c r="A109" s="121">
        <v>46203</v>
      </c>
      <c r="B109" s="122">
        <v>45869</v>
      </c>
      <c r="C109" s="123" t="s">
        <v>193</v>
      </c>
      <c r="D109" s="123" t="s">
        <v>87</v>
      </c>
      <c r="E109" s="123" t="s">
        <v>201</v>
      </c>
      <c r="F109" s="124">
        <v>7277.85</v>
      </c>
      <c r="G109" s="125">
        <v>7277.85</v>
      </c>
      <c r="H109" s="123" t="b">
        <f>[1]!Table1[[#This Row],[Calculated Total]]=[1]!Table1[[#This Row],[Adjusted Total]]</f>
        <v>1</v>
      </c>
      <c r="I109" s="127">
        <f>[1]!Table1[[#This Row],[Adjusted Total]]-[1]!Table1[[#This Row],[Calculated Total]]</f>
        <v>0</v>
      </c>
    </row>
    <row r="110" spans="1:9">
      <c r="A110" s="121">
        <v>46203</v>
      </c>
      <c r="B110" s="122">
        <v>45869</v>
      </c>
      <c r="C110" s="123" t="s">
        <v>193</v>
      </c>
      <c r="D110" s="123" t="s">
        <v>87</v>
      </c>
      <c r="E110" s="123" t="s">
        <v>202</v>
      </c>
      <c r="F110" s="124">
        <v>16152.53</v>
      </c>
      <c r="G110" s="125">
        <v>16152.53</v>
      </c>
      <c r="H110" s="123" t="b">
        <f>[1]!Table1[[#This Row],[Calculated Total]]=[1]!Table1[[#This Row],[Adjusted Total]]</f>
        <v>1</v>
      </c>
      <c r="I110" s="127">
        <f>[1]!Table1[[#This Row],[Adjusted Total]]-[1]!Table1[[#This Row],[Calculated Total]]</f>
        <v>0</v>
      </c>
    </row>
    <row r="111" spans="1:9">
      <c r="A111" s="121">
        <v>46203</v>
      </c>
      <c r="B111" s="122">
        <v>45869</v>
      </c>
      <c r="C111" s="123" t="s">
        <v>193</v>
      </c>
      <c r="D111" s="123" t="s">
        <v>87</v>
      </c>
      <c r="E111" s="123" t="s">
        <v>203</v>
      </c>
      <c r="F111" s="124">
        <v>9340.4</v>
      </c>
      <c r="G111" s="125">
        <v>9340.4</v>
      </c>
      <c r="H111" s="123" t="b">
        <f>[1]!Table1[[#This Row],[Calculated Total]]=[1]!Table1[[#This Row],[Adjusted Total]]</f>
        <v>1</v>
      </c>
      <c r="I111" s="127">
        <f>[1]!Table1[[#This Row],[Adjusted Total]]-[1]!Table1[[#This Row],[Calculated Total]]</f>
        <v>0</v>
      </c>
    </row>
    <row r="112" spans="1:9">
      <c r="A112" s="121">
        <v>46203</v>
      </c>
      <c r="B112" s="122">
        <v>45869</v>
      </c>
      <c r="C112" s="123" t="s">
        <v>193</v>
      </c>
      <c r="D112" s="123" t="s">
        <v>87</v>
      </c>
      <c r="E112" s="123" t="s">
        <v>204</v>
      </c>
      <c r="F112" s="124">
        <v>5843.59</v>
      </c>
      <c r="G112" s="125">
        <v>5843.59</v>
      </c>
      <c r="H112" s="123" t="b">
        <f>[1]!Table1[[#This Row],[Calculated Total]]=[1]!Table1[[#This Row],[Adjusted Total]]</f>
        <v>1</v>
      </c>
      <c r="I112" s="127">
        <f>[1]!Table1[[#This Row],[Adjusted Total]]-[1]!Table1[[#This Row],[Calculated Total]]</f>
        <v>0</v>
      </c>
    </row>
    <row r="113" spans="1:9">
      <c r="A113" s="121">
        <v>46203</v>
      </c>
      <c r="B113" s="122">
        <v>45869</v>
      </c>
      <c r="C113" s="123" t="s">
        <v>193</v>
      </c>
      <c r="D113" s="123" t="s">
        <v>87</v>
      </c>
      <c r="E113" s="123" t="s">
        <v>205</v>
      </c>
      <c r="F113" s="124">
        <v>29998.23</v>
      </c>
      <c r="G113" s="125">
        <v>29998.23</v>
      </c>
      <c r="H113" s="123" t="b">
        <f>[1]!Table1[[#This Row],[Calculated Total]]=[1]!Table1[[#This Row],[Adjusted Total]]</f>
        <v>1</v>
      </c>
      <c r="I113" s="127">
        <f>[1]!Table1[[#This Row],[Adjusted Total]]-[1]!Table1[[#This Row],[Calculated Total]]</f>
        <v>0</v>
      </c>
    </row>
    <row r="114" spans="1:9">
      <c r="A114" s="121">
        <v>46203</v>
      </c>
      <c r="B114" s="122">
        <v>45869</v>
      </c>
      <c r="C114" s="123" t="s">
        <v>206</v>
      </c>
      <c r="D114" s="123" t="s">
        <v>86</v>
      </c>
      <c r="E114" s="123" t="s">
        <v>207</v>
      </c>
      <c r="F114" s="124">
        <v>177126.56</v>
      </c>
      <c r="G114" s="125">
        <v>177126.56</v>
      </c>
      <c r="H114" s="123" t="b">
        <f>[1]!Table1[[#This Row],[Calculated Total]]=[1]!Table1[[#This Row],[Adjusted Total]]</f>
        <v>1</v>
      </c>
      <c r="I114" s="127">
        <f>[1]!Table1[[#This Row],[Adjusted Total]]-[1]!Table1[[#This Row],[Calculated Total]]</f>
        <v>0</v>
      </c>
    </row>
    <row r="115" spans="1:9">
      <c r="A115" s="121">
        <v>46203</v>
      </c>
      <c r="B115" s="122">
        <v>45869</v>
      </c>
      <c r="C115" s="123" t="s">
        <v>206</v>
      </c>
      <c r="D115" s="123" t="s">
        <v>87</v>
      </c>
      <c r="E115" s="123" t="s">
        <v>208</v>
      </c>
      <c r="F115" s="124">
        <v>10488.66</v>
      </c>
      <c r="G115" s="125">
        <v>10488.66</v>
      </c>
      <c r="H115" s="123" t="b">
        <f>[1]!Table1[[#This Row],[Calculated Total]]=[1]!Table1[[#This Row],[Adjusted Total]]</f>
        <v>1</v>
      </c>
      <c r="I115" s="127">
        <f>[1]!Table1[[#This Row],[Adjusted Total]]-[1]!Table1[[#This Row],[Calculated Total]]</f>
        <v>0</v>
      </c>
    </row>
    <row r="116" spans="1:9">
      <c r="A116" s="121">
        <v>46203</v>
      </c>
      <c r="B116" s="122">
        <v>45869</v>
      </c>
      <c r="C116" s="123" t="s">
        <v>209</v>
      </c>
      <c r="D116" s="123" t="s">
        <v>86</v>
      </c>
      <c r="E116" s="123" t="s">
        <v>210</v>
      </c>
      <c r="F116" s="124">
        <v>14915.27</v>
      </c>
      <c r="G116" s="125">
        <v>14915.27</v>
      </c>
      <c r="H116" s="123" t="b">
        <f>[1]!Table1[[#This Row],[Calculated Total]]=[1]!Table1[[#This Row],[Adjusted Total]]</f>
        <v>1</v>
      </c>
      <c r="I116" s="127">
        <f>[1]!Table1[[#This Row],[Adjusted Total]]-[1]!Table1[[#This Row],[Calculated Total]]</f>
        <v>0</v>
      </c>
    </row>
    <row r="117" spans="1:9">
      <c r="A117" s="121">
        <v>46203</v>
      </c>
      <c r="B117" s="122">
        <v>45869</v>
      </c>
      <c r="C117" s="123" t="s">
        <v>209</v>
      </c>
      <c r="D117" s="123" t="s">
        <v>86</v>
      </c>
      <c r="E117" s="123" t="s">
        <v>211</v>
      </c>
      <c r="F117" s="124">
        <v>49228.14</v>
      </c>
      <c r="G117" s="125">
        <v>49228.14</v>
      </c>
      <c r="H117" s="123" t="b">
        <f>[1]!Table1[[#This Row],[Calculated Total]]=[1]!Table1[[#This Row],[Adjusted Total]]</f>
        <v>1</v>
      </c>
      <c r="I117" s="127">
        <f>[1]!Table1[[#This Row],[Adjusted Total]]-[1]!Table1[[#This Row],[Calculated Total]]</f>
        <v>0</v>
      </c>
    </row>
    <row r="118" spans="1:9">
      <c r="A118" s="121">
        <v>46203</v>
      </c>
      <c r="B118" s="122">
        <v>45869</v>
      </c>
      <c r="C118" s="123" t="s">
        <v>209</v>
      </c>
      <c r="D118" s="123" t="s">
        <v>86</v>
      </c>
      <c r="E118" s="123" t="s">
        <v>212</v>
      </c>
      <c r="F118" s="124">
        <v>11923.5</v>
      </c>
      <c r="G118" s="125">
        <v>11923.5</v>
      </c>
      <c r="H118" s="123" t="b">
        <f>[1]!Table1[[#This Row],[Calculated Total]]=[1]!Table1[[#This Row],[Adjusted Total]]</f>
        <v>1</v>
      </c>
      <c r="I118" s="127">
        <f>[1]!Table1[[#This Row],[Adjusted Total]]-[1]!Table1[[#This Row],[Calculated Total]]</f>
        <v>0</v>
      </c>
    </row>
    <row r="119" spans="1:9">
      <c r="A119" s="121">
        <v>46203</v>
      </c>
      <c r="B119" s="122">
        <v>45869</v>
      </c>
      <c r="C119" s="123" t="s">
        <v>209</v>
      </c>
      <c r="D119" s="123" t="s">
        <v>86</v>
      </c>
      <c r="E119" s="123" t="s">
        <v>213</v>
      </c>
      <c r="F119" s="124">
        <v>680.9</v>
      </c>
      <c r="G119" s="125">
        <v>680.9</v>
      </c>
      <c r="H119" s="123" t="b">
        <f>[1]!Table1[[#This Row],[Calculated Total]]=[1]!Table1[[#This Row],[Adjusted Total]]</f>
        <v>1</v>
      </c>
      <c r="I119" s="127">
        <f>[1]!Table1[[#This Row],[Adjusted Total]]-[1]!Table1[[#This Row],[Calculated Total]]</f>
        <v>0</v>
      </c>
    </row>
    <row r="120" spans="1:9">
      <c r="A120" s="121">
        <v>46203</v>
      </c>
      <c r="B120" s="122">
        <v>45869</v>
      </c>
      <c r="C120" s="123" t="s">
        <v>209</v>
      </c>
      <c r="D120" s="123" t="s">
        <v>86</v>
      </c>
      <c r="E120" s="123" t="s">
        <v>214</v>
      </c>
      <c r="F120" s="124">
        <v>1560036.21</v>
      </c>
      <c r="G120" s="125">
        <v>1560036.21</v>
      </c>
      <c r="H120" s="123" t="b">
        <f>[1]!Table1[[#This Row],[Calculated Total]]=[1]!Table1[[#This Row],[Adjusted Total]]</f>
        <v>1</v>
      </c>
      <c r="I120" s="127">
        <f>[1]!Table1[[#This Row],[Adjusted Total]]-[1]!Table1[[#This Row],[Calculated Total]]</f>
        <v>0</v>
      </c>
    </row>
    <row r="121" spans="1:9">
      <c r="A121" s="121">
        <v>46203</v>
      </c>
      <c r="B121" s="122">
        <v>45869</v>
      </c>
      <c r="C121" s="123" t="s">
        <v>209</v>
      </c>
      <c r="D121" s="123" t="s">
        <v>86</v>
      </c>
      <c r="E121" s="123" t="s">
        <v>215</v>
      </c>
      <c r="F121" s="124">
        <v>99683.09</v>
      </c>
      <c r="G121" s="125">
        <v>99683.09</v>
      </c>
      <c r="H121" s="123" t="b">
        <f>[1]!Table1[[#This Row],[Calculated Total]]=[1]!Table1[[#This Row],[Adjusted Total]]</f>
        <v>1</v>
      </c>
      <c r="I121" s="127">
        <f>[1]!Table1[[#This Row],[Adjusted Total]]-[1]!Table1[[#This Row],[Calculated Total]]</f>
        <v>0</v>
      </c>
    </row>
    <row r="122" spans="1:9">
      <c r="A122" s="121">
        <v>46203</v>
      </c>
      <c r="B122" s="122">
        <v>45869</v>
      </c>
      <c r="C122" s="123" t="s">
        <v>209</v>
      </c>
      <c r="D122" s="123" t="s">
        <v>86</v>
      </c>
      <c r="E122" s="123" t="s">
        <v>216</v>
      </c>
      <c r="F122" s="124">
        <v>35896.800000000003</v>
      </c>
      <c r="G122" s="125">
        <v>35896.800000000003</v>
      </c>
      <c r="H122" s="123" t="b">
        <f>[1]!Table1[[#This Row],[Calculated Total]]=[1]!Table1[[#This Row],[Adjusted Total]]</f>
        <v>1</v>
      </c>
      <c r="I122" s="127">
        <f>[1]!Table1[[#This Row],[Adjusted Total]]-[1]!Table1[[#This Row],[Calculated Total]]</f>
        <v>0</v>
      </c>
    </row>
    <row r="123" spans="1:9">
      <c r="A123" s="121">
        <v>46203</v>
      </c>
      <c r="B123" s="122">
        <v>45869</v>
      </c>
      <c r="C123" s="123" t="s">
        <v>209</v>
      </c>
      <c r="D123" s="123" t="s">
        <v>86</v>
      </c>
      <c r="E123" s="123" t="s">
        <v>217</v>
      </c>
      <c r="F123" s="124">
        <v>68806.539999999994</v>
      </c>
      <c r="G123" s="125">
        <v>68806.539999999994</v>
      </c>
      <c r="H123" s="123" t="b">
        <f>[1]!Table1[[#This Row],[Calculated Total]]=[1]!Table1[[#This Row],[Adjusted Total]]</f>
        <v>1</v>
      </c>
      <c r="I123" s="127">
        <f>[1]!Table1[[#This Row],[Adjusted Total]]-[1]!Table1[[#This Row],[Calculated Total]]</f>
        <v>0</v>
      </c>
    </row>
    <row r="124" spans="1:9">
      <c r="A124" s="121">
        <v>46203</v>
      </c>
      <c r="B124" s="122">
        <v>45869</v>
      </c>
      <c r="C124" s="123" t="s">
        <v>209</v>
      </c>
      <c r="D124" s="123" t="s">
        <v>87</v>
      </c>
      <c r="E124" s="123" t="s">
        <v>218</v>
      </c>
      <c r="F124" s="124">
        <v>1193.1600000000001</v>
      </c>
      <c r="G124" s="125">
        <v>1193.1600000000001</v>
      </c>
      <c r="H124" s="123" t="b">
        <f>[1]!Table1[[#This Row],[Calculated Total]]=[1]!Table1[[#This Row],[Adjusted Total]]</f>
        <v>1</v>
      </c>
      <c r="I124" s="127">
        <f>[1]!Table1[[#This Row],[Adjusted Total]]-[1]!Table1[[#This Row],[Calculated Total]]</f>
        <v>0</v>
      </c>
    </row>
    <row r="125" spans="1:9">
      <c r="A125" s="121">
        <v>46203</v>
      </c>
      <c r="B125" s="122">
        <v>45869</v>
      </c>
      <c r="C125" s="123" t="s">
        <v>209</v>
      </c>
      <c r="D125" s="123" t="s">
        <v>87</v>
      </c>
      <c r="E125" s="123" t="s">
        <v>219</v>
      </c>
      <c r="F125" s="124">
        <v>833.58</v>
      </c>
      <c r="G125" s="125">
        <v>833.58</v>
      </c>
      <c r="H125" s="123" t="b">
        <f>[1]!Table1[[#This Row],[Calculated Total]]=[1]!Table1[[#This Row],[Adjusted Total]]</f>
        <v>1</v>
      </c>
      <c r="I125" s="127">
        <f>[1]!Table1[[#This Row],[Adjusted Total]]-[1]!Table1[[#This Row],[Calculated Total]]</f>
        <v>0</v>
      </c>
    </row>
    <row r="126" spans="1:9">
      <c r="A126" s="121">
        <v>46203</v>
      </c>
      <c r="B126" s="122">
        <v>45869</v>
      </c>
      <c r="C126" s="123" t="s">
        <v>209</v>
      </c>
      <c r="D126" s="123" t="s">
        <v>87</v>
      </c>
      <c r="E126" s="123" t="s">
        <v>220</v>
      </c>
      <c r="F126" s="124">
        <v>13459.86</v>
      </c>
      <c r="G126" s="125">
        <v>13459.86</v>
      </c>
      <c r="H126" s="123" t="b">
        <f>[1]!Table1[[#This Row],[Calculated Total]]=[1]!Table1[[#This Row],[Adjusted Total]]</f>
        <v>1</v>
      </c>
      <c r="I126" s="127">
        <f>[1]!Table1[[#This Row],[Adjusted Total]]-[1]!Table1[[#This Row],[Calculated Total]]</f>
        <v>0</v>
      </c>
    </row>
    <row r="127" spans="1:9">
      <c r="A127" s="121">
        <v>46203</v>
      </c>
      <c r="B127" s="122">
        <v>45869</v>
      </c>
      <c r="C127" s="123" t="s">
        <v>209</v>
      </c>
      <c r="D127" s="123" t="s">
        <v>87</v>
      </c>
      <c r="E127" s="123" t="s">
        <v>221</v>
      </c>
      <c r="F127" s="124">
        <v>7873.85</v>
      </c>
      <c r="G127" s="125">
        <v>7873.85</v>
      </c>
      <c r="H127" s="123" t="b">
        <f>[1]!Table1[[#This Row],[Calculated Total]]=[1]!Table1[[#This Row],[Adjusted Total]]</f>
        <v>1</v>
      </c>
      <c r="I127" s="127">
        <f>[1]!Table1[[#This Row],[Adjusted Total]]-[1]!Table1[[#This Row],[Calculated Total]]</f>
        <v>0</v>
      </c>
    </row>
    <row r="128" spans="1:9">
      <c r="A128" s="121">
        <v>46203</v>
      </c>
      <c r="B128" s="122">
        <v>45869</v>
      </c>
      <c r="C128" s="123" t="s">
        <v>209</v>
      </c>
      <c r="D128" s="123" t="s">
        <v>87</v>
      </c>
      <c r="E128" s="123" t="s">
        <v>222</v>
      </c>
      <c r="F128" s="124">
        <v>3547.58</v>
      </c>
      <c r="G128" s="125">
        <v>3547.58</v>
      </c>
      <c r="H128" s="123" t="b">
        <f>[1]!Table1[[#This Row],[Calculated Total]]=[1]!Table1[[#This Row],[Adjusted Total]]</f>
        <v>1</v>
      </c>
      <c r="I128" s="127">
        <f>[1]!Table1[[#This Row],[Adjusted Total]]-[1]!Table1[[#This Row],[Calculated Total]]</f>
        <v>0</v>
      </c>
    </row>
    <row r="129" spans="1:9">
      <c r="A129" s="121">
        <v>46203</v>
      </c>
      <c r="B129" s="122">
        <v>45869</v>
      </c>
      <c r="C129" s="123" t="s">
        <v>209</v>
      </c>
      <c r="D129" s="123" t="s">
        <v>87</v>
      </c>
      <c r="E129" s="123" t="s">
        <v>223</v>
      </c>
      <c r="F129" s="124">
        <v>393.15</v>
      </c>
      <c r="G129" s="125">
        <v>393.15</v>
      </c>
      <c r="H129" s="123" t="b">
        <f>[1]!Table1[[#This Row],[Calculated Total]]=[1]!Table1[[#This Row],[Adjusted Total]]</f>
        <v>1</v>
      </c>
      <c r="I129" s="127">
        <f>[1]!Table1[[#This Row],[Adjusted Total]]-[1]!Table1[[#This Row],[Calculated Total]]</f>
        <v>0</v>
      </c>
    </row>
    <row r="130" spans="1:9">
      <c r="A130" s="121">
        <v>46203</v>
      </c>
      <c r="B130" s="122">
        <v>45869</v>
      </c>
      <c r="C130" s="123" t="s">
        <v>224</v>
      </c>
      <c r="D130" s="123" t="s">
        <v>86</v>
      </c>
      <c r="E130" s="123" t="s">
        <v>225</v>
      </c>
      <c r="F130" s="124">
        <v>39587.620000000003</v>
      </c>
      <c r="G130" s="125">
        <v>39587.620000000003</v>
      </c>
      <c r="H130" s="123" t="b">
        <f>[1]!Table1[[#This Row],[Calculated Total]]=[1]!Table1[[#This Row],[Adjusted Total]]</f>
        <v>1</v>
      </c>
      <c r="I130" s="127">
        <f>[1]!Table1[[#This Row],[Adjusted Total]]-[1]!Table1[[#This Row],[Calculated Total]]</f>
        <v>0</v>
      </c>
    </row>
    <row r="131" spans="1:9">
      <c r="A131" s="121">
        <v>46203</v>
      </c>
      <c r="B131" s="122">
        <v>45869</v>
      </c>
      <c r="C131" s="123" t="s">
        <v>224</v>
      </c>
      <c r="D131" s="123" t="s">
        <v>86</v>
      </c>
      <c r="E131" s="123" t="s">
        <v>226</v>
      </c>
      <c r="F131" s="124">
        <v>212865.63</v>
      </c>
      <c r="G131" s="125">
        <v>212865.63</v>
      </c>
      <c r="H131" s="123" t="b">
        <f>[1]!Table1[[#This Row],[Calculated Total]]=[1]!Table1[[#This Row],[Adjusted Total]]</f>
        <v>1</v>
      </c>
      <c r="I131" s="127">
        <f>[1]!Table1[[#This Row],[Adjusted Total]]-[1]!Table1[[#This Row],[Calculated Total]]</f>
        <v>0</v>
      </c>
    </row>
    <row r="132" spans="1:9">
      <c r="A132" s="121">
        <v>46203</v>
      </c>
      <c r="B132" s="122">
        <v>45869</v>
      </c>
      <c r="C132" s="123" t="s">
        <v>224</v>
      </c>
      <c r="D132" s="123" t="s">
        <v>87</v>
      </c>
      <c r="E132" s="123" t="s">
        <v>227</v>
      </c>
      <c r="F132" s="124">
        <v>27700.67</v>
      </c>
      <c r="G132" s="125">
        <v>27700.67</v>
      </c>
      <c r="H132" s="123" t="b">
        <f>[1]!Table1[[#This Row],[Calculated Total]]=[1]!Table1[[#This Row],[Adjusted Total]]</f>
        <v>1</v>
      </c>
      <c r="I132" s="127">
        <f>[1]!Table1[[#This Row],[Adjusted Total]]-[1]!Table1[[#This Row],[Calculated Total]]</f>
        <v>0</v>
      </c>
    </row>
    <row r="133" spans="1:9">
      <c r="A133" s="121">
        <v>46203</v>
      </c>
      <c r="B133" s="122">
        <v>45869</v>
      </c>
      <c r="C133" s="123" t="s">
        <v>228</v>
      </c>
      <c r="D133" s="123" t="s">
        <v>86</v>
      </c>
      <c r="E133" s="123" t="s">
        <v>229</v>
      </c>
      <c r="F133" s="124">
        <v>1435228.3</v>
      </c>
      <c r="G133" s="125">
        <v>1435228.3</v>
      </c>
      <c r="H133" s="123" t="b">
        <f>[1]!Table1[[#This Row],[Calculated Total]]=[1]!Table1[[#This Row],[Adjusted Total]]</f>
        <v>1</v>
      </c>
      <c r="I133" s="127">
        <f>[1]!Table1[[#This Row],[Adjusted Total]]-[1]!Table1[[#This Row],[Calculated Total]]</f>
        <v>0</v>
      </c>
    </row>
    <row r="134" spans="1:9">
      <c r="A134" s="121">
        <v>46203</v>
      </c>
      <c r="B134" s="122">
        <v>45869</v>
      </c>
      <c r="C134" s="123" t="s">
        <v>228</v>
      </c>
      <c r="D134" s="123" t="s">
        <v>87</v>
      </c>
      <c r="E134" s="123" t="s">
        <v>88</v>
      </c>
      <c r="F134" s="124">
        <v>517.34</v>
      </c>
      <c r="G134" s="125">
        <v>517.34</v>
      </c>
      <c r="H134" s="123" t="b">
        <f>[1]!Table1[[#This Row],[Calculated Total]]=[1]!Table1[[#This Row],[Adjusted Total]]</f>
        <v>1</v>
      </c>
      <c r="I134" s="127">
        <f>[1]!Table1[[#This Row],[Adjusted Total]]-[1]!Table1[[#This Row],[Calculated Total]]</f>
        <v>0</v>
      </c>
    </row>
    <row r="135" spans="1:9">
      <c r="A135" s="121">
        <v>46203</v>
      </c>
      <c r="B135" s="122">
        <v>45869</v>
      </c>
      <c r="C135" s="123" t="s">
        <v>230</v>
      </c>
      <c r="D135" s="123" t="s">
        <v>94</v>
      </c>
      <c r="E135" s="123" t="s">
        <v>231</v>
      </c>
      <c r="F135" s="124">
        <v>10995.33</v>
      </c>
      <c r="G135" s="125">
        <v>10995.33</v>
      </c>
      <c r="H135" s="123" t="b">
        <f>[1]!Table1[[#This Row],[Calculated Total]]=[1]!Table1[[#This Row],[Adjusted Total]]</f>
        <v>1</v>
      </c>
      <c r="I135" s="127">
        <f>[1]!Table1[[#This Row],[Adjusted Total]]-[1]!Table1[[#This Row],[Calculated Total]]</f>
        <v>0</v>
      </c>
    </row>
    <row r="136" spans="1:9">
      <c r="A136" s="121">
        <v>46203</v>
      </c>
      <c r="B136" s="122">
        <v>45869</v>
      </c>
      <c r="C136" s="123" t="s">
        <v>230</v>
      </c>
      <c r="D136" s="123" t="s">
        <v>94</v>
      </c>
      <c r="E136" s="123" t="s">
        <v>232</v>
      </c>
      <c r="F136" s="124">
        <v>5324.45</v>
      </c>
      <c r="G136" s="125">
        <v>5324.45</v>
      </c>
      <c r="H136" s="123" t="b">
        <f>[1]!Table1[[#This Row],[Calculated Total]]=[1]!Table1[[#This Row],[Adjusted Total]]</f>
        <v>1</v>
      </c>
      <c r="I136" s="127">
        <f>[1]!Table1[[#This Row],[Adjusted Total]]-[1]!Table1[[#This Row],[Calculated Total]]</f>
        <v>0</v>
      </c>
    </row>
    <row r="137" spans="1:9">
      <c r="A137" s="121">
        <v>46203</v>
      </c>
      <c r="B137" s="122">
        <v>45869</v>
      </c>
      <c r="C137" s="123" t="s">
        <v>230</v>
      </c>
      <c r="D137" s="123" t="s">
        <v>86</v>
      </c>
      <c r="E137" s="123" t="s">
        <v>233</v>
      </c>
      <c r="F137" s="124">
        <v>7125349.4299999997</v>
      </c>
      <c r="G137" s="125">
        <v>7125349.4299999997</v>
      </c>
      <c r="H137" s="123" t="b">
        <f>[1]!Table1[[#This Row],[Calculated Total]]=[1]!Table1[[#This Row],[Adjusted Total]]</f>
        <v>1</v>
      </c>
      <c r="I137" s="127">
        <f>[1]!Table1[[#This Row],[Adjusted Total]]-[1]!Table1[[#This Row],[Calculated Total]]</f>
        <v>0</v>
      </c>
    </row>
    <row r="138" spans="1:9">
      <c r="A138" s="121">
        <v>46203</v>
      </c>
      <c r="B138" s="122">
        <v>45869</v>
      </c>
      <c r="C138" s="123" t="s">
        <v>230</v>
      </c>
      <c r="D138" s="123" t="s">
        <v>86</v>
      </c>
      <c r="E138" s="123" t="s">
        <v>234</v>
      </c>
      <c r="F138" s="124">
        <v>2868671.76</v>
      </c>
      <c r="G138" s="125">
        <v>2868671.76</v>
      </c>
      <c r="H138" s="123" t="b">
        <f>[1]!Table1[[#This Row],[Calculated Total]]=[1]!Table1[[#This Row],[Adjusted Total]]</f>
        <v>1</v>
      </c>
      <c r="I138" s="127">
        <f>[1]!Table1[[#This Row],[Adjusted Total]]-[1]!Table1[[#This Row],[Calculated Total]]</f>
        <v>0</v>
      </c>
    </row>
    <row r="139" spans="1:9">
      <c r="A139" s="121">
        <v>46203</v>
      </c>
      <c r="B139" s="122">
        <v>45869</v>
      </c>
      <c r="C139" s="123" t="s">
        <v>230</v>
      </c>
      <c r="D139" s="123" t="s">
        <v>86</v>
      </c>
      <c r="E139" s="123" t="s">
        <v>235</v>
      </c>
      <c r="F139" s="124">
        <v>11748723.4</v>
      </c>
      <c r="G139" s="125">
        <v>11748723.4</v>
      </c>
      <c r="H139" s="123" t="b">
        <f>[1]!Table1[[#This Row],[Calculated Total]]=[1]!Table1[[#This Row],[Adjusted Total]]</f>
        <v>1</v>
      </c>
      <c r="I139" s="127">
        <f>[1]!Table1[[#This Row],[Adjusted Total]]-[1]!Table1[[#This Row],[Calculated Total]]</f>
        <v>0</v>
      </c>
    </row>
    <row r="140" spans="1:9">
      <c r="A140" s="121">
        <v>46203</v>
      </c>
      <c r="B140" s="122">
        <v>45869</v>
      </c>
      <c r="C140" s="123" t="s">
        <v>230</v>
      </c>
      <c r="D140" s="123" t="s">
        <v>87</v>
      </c>
      <c r="E140" s="123" t="s">
        <v>88</v>
      </c>
      <c r="F140" s="124">
        <v>21219.3</v>
      </c>
      <c r="G140" s="125">
        <v>21219.3</v>
      </c>
      <c r="H140" s="123" t="b">
        <f>[1]!Table1[[#This Row],[Calculated Total]]=[1]!Table1[[#This Row],[Adjusted Total]]</f>
        <v>1</v>
      </c>
      <c r="I140" s="127">
        <f>[1]!Table1[[#This Row],[Adjusted Total]]-[1]!Table1[[#This Row],[Calculated Total]]</f>
        <v>0</v>
      </c>
    </row>
    <row r="141" spans="1:9">
      <c r="A141" s="121">
        <v>46203</v>
      </c>
      <c r="B141" s="122">
        <v>45869</v>
      </c>
      <c r="C141" s="123" t="s">
        <v>230</v>
      </c>
      <c r="D141" s="123" t="s">
        <v>87</v>
      </c>
      <c r="E141" s="123" t="s">
        <v>236</v>
      </c>
      <c r="F141" s="124">
        <v>130171.76</v>
      </c>
      <c r="G141" s="125">
        <v>130171.76</v>
      </c>
      <c r="H141" s="123" t="b">
        <f>[1]!Table1[[#This Row],[Calculated Total]]=[1]!Table1[[#This Row],[Adjusted Total]]</f>
        <v>1</v>
      </c>
      <c r="I141" s="127">
        <f>[1]!Table1[[#This Row],[Adjusted Total]]-[1]!Table1[[#This Row],[Calculated Total]]</f>
        <v>0</v>
      </c>
    </row>
    <row r="142" spans="1:9">
      <c r="A142" s="121">
        <v>46203</v>
      </c>
      <c r="B142" s="122">
        <v>45869</v>
      </c>
      <c r="C142" s="123" t="s">
        <v>230</v>
      </c>
      <c r="D142" s="123" t="s">
        <v>87</v>
      </c>
      <c r="E142" s="123" t="s">
        <v>237</v>
      </c>
      <c r="F142" s="124">
        <v>342399.45</v>
      </c>
      <c r="G142" s="125">
        <v>342399.45</v>
      </c>
      <c r="H142" s="123" t="b">
        <f>[1]!Table1[[#This Row],[Calculated Total]]=[1]!Table1[[#This Row],[Adjusted Total]]</f>
        <v>1</v>
      </c>
      <c r="I142" s="127">
        <f>[1]!Table1[[#This Row],[Adjusted Total]]-[1]!Table1[[#This Row],[Calculated Total]]</f>
        <v>0</v>
      </c>
    </row>
    <row r="143" spans="1:9">
      <c r="A143" s="121">
        <v>46203</v>
      </c>
      <c r="B143" s="122">
        <v>45869</v>
      </c>
      <c r="C143" s="123" t="s">
        <v>230</v>
      </c>
      <c r="D143" s="123" t="s">
        <v>87</v>
      </c>
      <c r="E143" s="123" t="s">
        <v>238</v>
      </c>
      <c r="F143" s="124">
        <v>35863.629999999997</v>
      </c>
      <c r="G143" s="125">
        <v>43058.77</v>
      </c>
      <c r="H143" s="123" t="b">
        <f>[1]!Table1[[#This Row],[Calculated Total]]=[1]!Table1[[#This Row],[Adjusted Total]]</f>
        <v>0</v>
      </c>
      <c r="I143" s="127">
        <f>[1]!Table1[[#This Row],[Adjusted Total]]-[1]!Table1[[#This Row],[Calculated Total]]</f>
        <v>7195.1399999999994</v>
      </c>
    </row>
    <row r="144" spans="1:9">
      <c r="A144" s="121">
        <v>46203</v>
      </c>
      <c r="B144" s="122">
        <v>45869</v>
      </c>
      <c r="C144" s="123" t="s">
        <v>230</v>
      </c>
      <c r="D144" s="123" t="s">
        <v>87</v>
      </c>
      <c r="E144" s="123" t="s">
        <v>239</v>
      </c>
      <c r="F144" s="124">
        <v>847594.17</v>
      </c>
      <c r="G144" s="125">
        <v>840399.03</v>
      </c>
      <c r="H144" s="123" t="b">
        <f>[1]!Table1[[#This Row],[Calculated Total]]=[1]!Table1[[#This Row],[Adjusted Total]]</f>
        <v>0</v>
      </c>
      <c r="I144" s="127">
        <f>[1]!Table1[[#This Row],[Adjusted Total]]-[1]!Table1[[#This Row],[Calculated Total]]</f>
        <v>-7195.140000000014</v>
      </c>
    </row>
    <row r="145" spans="1:9">
      <c r="A145" s="121">
        <v>46203</v>
      </c>
      <c r="B145" s="122">
        <v>45869</v>
      </c>
      <c r="C145" s="123" t="s">
        <v>240</v>
      </c>
      <c r="D145" s="123" t="s">
        <v>86</v>
      </c>
      <c r="E145" s="123" t="s">
        <v>241</v>
      </c>
      <c r="F145" s="124">
        <v>137699.22</v>
      </c>
      <c r="G145" s="125">
        <v>137699.22</v>
      </c>
      <c r="H145" s="123" t="b">
        <f>[1]!Table1[[#This Row],[Calculated Total]]=[1]!Table1[[#This Row],[Adjusted Total]]</f>
        <v>1</v>
      </c>
      <c r="I145" s="127">
        <f>[1]!Table1[[#This Row],[Adjusted Total]]-[1]!Table1[[#This Row],[Calculated Total]]</f>
        <v>0</v>
      </c>
    </row>
    <row r="146" spans="1:9">
      <c r="A146" s="121">
        <v>46203</v>
      </c>
      <c r="B146" s="122">
        <v>45869</v>
      </c>
      <c r="C146" s="123" t="s">
        <v>240</v>
      </c>
      <c r="D146" s="123" t="s">
        <v>86</v>
      </c>
      <c r="E146" s="123" t="s">
        <v>242</v>
      </c>
      <c r="F146" s="124">
        <v>1854.06</v>
      </c>
      <c r="G146" s="125">
        <v>1854.06</v>
      </c>
      <c r="H146" s="123" t="b">
        <f>[1]!Table1[[#This Row],[Calculated Total]]=[1]!Table1[[#This Row],[Adjusted Total]]</f>
        <v>1</v>
      </c>
      <c r="I146" s="127">
        <f>[1]!Table1[[#This Row],[Adjusted Total]]-[1]!Table1[[#This Row],[Calculated Total]]</f>
        <v>0</v>
      </c>
    </row>
    <row r="147" spans="1:9">
      <c r="A147" s="121">
        <v>46203</v>
      </c>
      <c r="B147" s="122">
        <v>45869</v>
      </c>
      <c r="C147" s="123" t="s">
        <v>240</v>
      </c>
      <c r="D147" s="123" t="s">
        <v>86</v>
      </c>
      <c r="E147" s="123" t="s">
        <v>243</v>
      </c>
      <c r="F147" s="124">
        <v>10226.11</v>
      </c>
      <c r="G147" s="125">
        <v>10226.11</v>
      </c>
      <c r="H147" s="123" t="b">
        <f>[1]!Table1[[#This Row],[Calculated Total]]=[1]!Table1[[#This Row],[Adjusted Total]]</f>
        <v>1</v>
      </c>
      <c r="I147" s="127">
        <f>[1]!Table1[[#This Row],[Adjusted Total]]-[1]!Table1[[#This Row],[Calculated Total]]</f>
        <v>0</v>
      </c>
    </row>
    <row r="148" spans="1:9">
      <c r="A148" s="121">
        <v>46203</v>
      </c>
      <c r="B148" s="122">
        <v>45869</v>
      </c>
      <c r="C148" s="123" t="s">
        <v>240</v>
      </c>
      <c r="D148" s="123" t="s">
        <v>86</v>
      </c>
      <c r="E148" s="123" t="s">
        <v>244</v>
      </c>
      <c r="F148" s="124">
        <v>5046.84</v>
      </c>
      <c r="G148" s="125">
        <v>5046.84</v>
      </c>
      <c r="H148" s="123" t="b">
        <f>[1]!Table1[[#This Row],[Calculated Total]]=[1]!Table1[[#This Row],[Adjusted Total]]</f>
        <v>1</v>
      </c>
      <c r="I148" s="127">
        <f>[1]!Table1[[#This Row],[Adjusted Total]]-[1]!Table1[[#This Row],[Calculated Total]]</f>
        <v>0</v>
      </c>
    </row>
    <row r="149" spans="1:9">
      <c r="A149" s="121">
        <v>46203</v>
      </c>
      <c r="B149" s="122">
        <v>45869</v>
      </c>
      <c r="C149" s="123" t="s">
        <v>240</v>
      </c>
      <c r="D149" s="123" t="s">
        <v>86</v>
      </c>
      <c r="E149" s="123" t="s">
        <v>245</v>
      </c>
      <c r="F149" s="124">
        <v>328186.03000000003</v>
      </c>
      <c r="G149" s="125">
        <v>328186.03000000003</v>
      </c>
      <c r="H149" s="123" t="b">
        <f>[1]!Table1[[#This Row],[Calculated Total]]=[1]!Table1[[#This Row],[Adjusted Total]]</f>
        <v>1</v>
      </c>
      <c r="I149" s="127">
        <f>[1]!Table1[[#This Row],[Adjusted Total]]-[1]!Table1[[#This Row],[Calculated Total]]</f>
        <v>0</v>
      </c>
    </row>
    <row r="150" spans="1:9">
      <c r="A150" s="121">
        <v>46203</v>
      </c>
      <c r="B150" s="122">
        <v>45869</v>
      </c>
      <c r="C150" s="123" t="s">
        <v>240</v>
      </c>
      <c r="D150" s="123" t="s">
        <v>87</v>
      </c>
      <c r="E150" s="123" t="s">
        <v>246</v>
      </c>
      <c r="F150" s="124">
        <v>38803.67</v>
      </c>
      <c r="G150" s="125">
        <v>38803.67</v>
      </c>
      <c r="H150" s="123" t="b">
        <f>[1]!Table1[[#This Row],[Calculated Total]]=[1]!Table1[[#This Row],[Adjusted Total]]</f>
        <v>1</v>
      </c>
      <c r="I150" s="127">
        <f>[1]!Table1[[#This Row],[Adjusted Total]]-[1]!Table1[[#This Row],[Calculated Total]]</f>
        <v>0</v>
      </c>
    </row>
    <row r="151" spans="1:9">
      <c r="A151" s="128">
        <v>46203</v>
      </c>
      <c r="B151" s="129">
        <v>45900</v>
      </c>
      <c r="C151" s="130" t="s">
        <v>85</v>
      </c>
      <c r="D151" s="130" t="s">
        <v>86</v>
      </c>
      <c r="E151" s="130" t="s">
        <v>85</v>
      </c>
      <c r="F151" s="131">
        <v>4276421.91</v>
      </c>
      <c r="G151" s="132">
        <v>4276421.91</v>
      </c>
      <c r="H151" s="123" t="b">
        <f>[1]!Table1[[#This Row],[Calculated Total]]=[1]!Table1[[#This Row],[Adjusted Total]]</f>
        <v>1</v>
      </c>
      <c r="I151" s="127">
        <f>[1]!Table1[[#This Row],[Adjusted Total]]-[1]!Table1[[#This Row],[Calculated Total]]</f>
        <v>0</v>
      </c>
    </row>
    <row r="152" spans="1:9">
      <c r="A152" s="121">
        <v>46203</v>
      </c>
      <c r="B152" s="122">
        <v>45900</v>
      </c>
      <c r="C152" s="123" t="s">
        <v>85</v>
      </c>
      <c r="D152" s="123" t="s">
        <v>87</v>
      </c>
      <c r="E152" s="123" t="s">
        <v>88</v>
      </c>
      <c r="F152" s="124">
        <v>5479.88</v>
      </c>
      <c r="G152" s="125">
        <v>5479.88</v>
      </c>
      <c r="H152" s="123" t="b">
        <f>[1]!Table1[[#This Row],[Calculated Total]]=[1]!Table1[[#This Row],[Adjusted Total]]</f>
        <v>1</v>
      </c>
      <c r="I152" s="127">
        <f>[1]!Table1[[#This Row],[Adjusted Total]]-[1]!Table1[[#This Row],[Calculated Total]]</f>
        <v>0</v>
      </c>
    </row>
    <row r="153" spans="1:9">
      <c r="A153" s="128">
        <v>46203</v>
      </c>
      <c r="B153" s="129">
        <v>45900</v>
      </c>
      <c r="C153" s="130" t="s">
        <v>89</v>
      </c>
      <c r="D153" s="130" t="s">
        <v>86</v>
      </c>
      <c r="E153" s="130" t="s">
        <v>90</v>
      </c>
      <c r="F153" s="131">
        <v>950234.43</v>
      </c>
      <c r="G153" s="132">
        <v>950234.43</v>
      </c>
      <c r="H153" s="123" t="b">
        <f>[1]!Table1[[#This Row],[Calculated Total]]=[1]!Table1[[#This Row],[Adjusted Total]]</f>
        <v>1</v>
      </c>
      <c r="I153" s="127">
        <f>[1]!Table1[[#This Row],[Adjusted Total]]-[1]!Table1[[#This Row],[Calculated Total]]</f>
        <v>0</v>
      </c>
    </row>
    <row r="154" spans="1:9">
      <c r="A154" s="121">
        <v>46203</v>
      </c>
      <c r="B154" s="122">
        <v>45900</v>
      </c>
      <c r="C154" s="123" t="s">
        <v>89</v>
      </c>
      <c r="D154" s="123" t="s">
        <v>86</v>
      </c>
      <c r="E154" s="123" t="s">
        <v>91</v>
      </c>
      <c r="F154" s="124">
        <v>273197.93</v>
      </c>
      <c r="G154" s="125">
        <v>273197.93</v>
      </c>
      <c r="H154" s="123" t="b">
        <f>[1]!Table1[[#This Row],[Calculated Total]]=[1]!Table1[[#This Row],[Adjusted Total]]</f>
        <v>1</v>
      </c>
      <c r="I154" s="127">
        <f>[1]!Table1[[#This Row],[Adjusted Total]]-[1]!Table1[[#This Row],[Calculated Total]]</f>
        <v>0</v>
      </c>
    </row>
    <row r="155" spans="1:9">
      <c r="A155" s="128">
        <v>46203</v>
      </c>
      <c r="B155" s="129">
        <v>45900</v>
      </c>
      <c r="C155" s="130" t="s">
        <v>89</v>
      </c>
      <c r="D155" s="130" t="s">
        <v>87</v>
      </c>
      <c r="E155" s="130" t="s">
        <v>88</v>
      </c>
      <c r="F155" s="131">
        <v>1428.73</v>
      </c>
      <c r="G155" s="132">
        <v>1428.73</v>
      </c>
      <c r="H155" s="123" t="b">
        <f>[1]!Table1[[#This Row],[Calculated Total]]=[1]!Table1[[#This Row],[Adjusted Total]]</f>
        <v>1</v>
      </c>
      <c r="I155" s="127">
        <f>[1]!Table1[[#This Row],[Adjusted Total]]-[1]!Table1[[#This Row],[Calculated Total]]</f>
        <v>0</v>
      </c>
    </row>
    <row r="156" spans="1:9">
      <c r="A156" s="128">
        <v>46203</v>
      </c>
      <c r="B156" s="129">
        <v>45900</v>
      </c>
      <c r="C156" s="130" t="s">
        <v>89</v>
      </c>
      <c r="D156" s="130" t="s">
        <v>87</v>
      </c>
      <c r="E156" s="130" t="s">
        <v>92</v>
      </c>
      <c r="F156" s="131">
        <v>47516.06</v>
      </c>
      <c r="G156" s="132">
        <v>47516.06</v>
      </c>
      <c r="H156" s="123" t="b">
        <f>[1]!Table1[[#This Row],[Calculated Total]]=[1]!Table1[[#This Row],[Adjusted Total]]</f>
        <v>1</v>
      </c>
      <c r="I156" s="127">
        <f>[1]!Table1[[#This Row],[Adjusted Total]]-[1]!Table1[[#This Row],[Calculated Total]]</f>
        <v>0</v>
      </c>
    </row>
    <row r="157" spans="1:9">
      <c r="A157" s="121">
        <v>46203</v>
      </c>
      <c r="B157" s="122">
        <v>45900</v>
      </c>
      <c r="C157" s="123" t="s">
        <v>93</v>
      </c>
      <c r="D157" s="123" t="s">
        <v>94</v>
      </c>
      <c r="E157" s="123" t="s">
        <v>95</v>
      </c>
      <c r="F157" s="124">
        <v>862.17</v>
      </c>
      <c r="G157" s="125">
        <v>862.17</v>
      </c>
      <c r="H157" s="123" t="b">
        <f>[1]!Table1[[#This Row],[Calculated Total]]=[1]!Table1[[#This Row],[Adjusted Total]]</f>
        <v>1</v>
      </c>
      <c r="I157" s="127">
        <f>[1]!Table1[[#This Row],[Adjusted Total]]-[1]!Table1[[#This Row],[Calculated Total]]</f>
        <v>0</v>
      </c>
    </row>
    <row r="158" spans="1:9">
      <c r="A158" s="128">
        <v>46203</v>
      </c>
      <c r="B158" s="129">
        <v>45900</v>
      </c>
      <c r="C158" s="130" t="s">
        <v>93</v>
      </c>
      <c r="D158" s="130" t="s">
        <v>86</v>
      </c>
      <c r="E158" s="130" t="s">
        <v>96</v>
      </c>
      <c r="F158" s="131">
        <v>1400263.37</v>
      </c>
      <c r="G158" s="132">
        <v>1400263.37</v>
      </c>
      <c r="H158" s="123" t="b">
        <f>[1]!Table1[[#This Row],[Calculated Total]]=[1]!Table1[[#This Row],[Adjusted Total]]</f>
        <v>1</v>
      </c>
      <c r="I158" s="127">
        <f>[1]!Table1[[#This Row],[Adjusted Total]]-[1]!Table1[[#This Row],[Calculated Total]]</f>
        <v>0</v>
      </c>
    </row>
    <row r="159" spans="1:9">
      <c r="A159" s="121">
        <v>46203</v>
      </c>
      <c r="B159" s="122">
        <v>45900</v>
      </c>
      <c r="C159" s="123" t="s">
        <v>93</v>
      </c>
      <c r="D159" s="123" t="s">
        <v>86</v>
      </c>
      <c r="E159" s="123" t="s">
        <v>97</v>
      </c>
      <c r="F159" s="124">
        <v>65475.09</v>
      </c>
      <c r="G159" s="125">
        <v>65475.09</v>
      </c>
      <c r="H159" s="123" t="b">
        <f>[1]!Table1[[#This Row],[Calculated Total]]=[1]!Table1[[#This Row],[Adjusted Total]]</f>
        <v>1</v>
      </c>
      <c r="I159" s="127">
        <f>[1]!Table1[[#This Row],[Adjusted Total]]-[1]!Table1[[#This Row],[Calculated Total]]</f>
        <v>0</v>
      </c>
    </row>
    <row r="160" spans="1:9">
      <c r="A160" s="128">
        <v>46203</v>
      </c>
      <c r="B160" s="129">
        <v>45900</v>
      </c>
      <c r="C160" s="130" t="s">
        <v>93</v>
      </c>
      <c r="D160" s="130" t="s">
        <v>86</v>
      </c>
      <c r="E160" s="130" t="s">
        <v>98</v>
      </c>
      <c r="F160" s="131">
        <v>54573409.740000002</v>
      </c>
      <c r="G160" s="132">
        <v>54573409.740000002</v>
      </c>
      <c r="H160" s="123" t="b">
        <f>[1]!Table1[[#This Row],[Calculated Total]]=[1]!Table1[[#This Row],[Adjusted Total]]</f>
        <v>1</v>
      </c>
      <c r="I160" s="127">
        <f>[1]!Table1[[#This Row],[Adjusted Total]]-[1]!Table1[[#This Row],[Calculated Total]]</f>
        <v>0</v>
      </c>
    </row>
    <row r="161" spans="1:9">
      <c r="A161" s="121">
        <v>46203</v>
      </c>
      <c r="B161" s="122">
        <v>45900</v>
      </c>
      <c r="C161" s="123" t="s">
        <v>93</v>
      </c>
      <c r="D161" s="123" t="s">
        <v>86</v>
      </c>
      <c r="E161" s="123" t="s">
        <v>99</v>
      </c>
      <c r="F161" s="124">
        <v>865462.7</v>
      </c>
      <c r="G161" s="125">
        <v>865462.7</v>
      </c>
      <c r="H161" s="123" t="b">
        <f>[1]!Table1[[#This Row],[Calculated Total]]=[1]!Table1[[#This Row],[Adjusted Total]]</f>
        <v>1</v>
      </c>
      <c r="I161" s="127">
        <f>[1]!Table1[[#This Row],[Adjusted Total]]-[1]!Table1[[#This Row],[Calculated Total]]</f>
        <v>0</v>
      </c>
    </row>
    <row r="162" spans="1:9">
      <c r="A162" s="128">
        <v>46203</v>
      </c>
      <c r="B162" s="129">
        <v>45900</v>
      </c>
      <c r="C162" s="130" t="s">
        <v>93</v>
      </c>
      <c r="D162" s="130" t="s">
        <v>86</v>
      </c>
      <c r="E162" s="130" t="s">
        <v>100</v>
      </c>
      <c r="F162" s="131">
        <v>15996840.560000001</v>
      </c>
      <c r="G162" s="132">
        <v>15996840.560000001</v>
      </c>
      <c r="H162" s="123" t="b">
        <f>[1]!Table1[[#This Row],[Calculated Total]]=[1]!Table1[[#This Row],[Adjusted Total]]</f>
        <v>1</v>
      </c>
      <c r="I162" s="127">
        <f>[1]!Table1[[#This Row],[Adjusted Total]]-[1]!Table1[[#This Row],[Calculated Total]]</f>
        <v>0</v>
      </c>
    </row>
    <row r="163" spans="1:9">
      <c r="A163" s="128">
        <v>46203</v>
      </c>
      <c r="B163" s="129">
        <v>45900</v>
      </c>
      <c r="C163" s="130" t="s">
        <v>93</v>
      </c>
      <c r="D163" s="130" t="s">
        <v>86</v>
      </c>
      <c r="E163" s="130" t="s">
        <v>101</v>
      </c>
      <c r="F163" s="131">
        <v>41164075.020000003</v>
      </c>
      <c r="G163" s="132">
        <v>41164075.020000003</v>
      </c>
      <c r="H163" s="123" t="b">
        <f>[1]!Table1[[#This Row],[Calculated Total]]=[1]!Table1[[#This Row],[Adjusted Total]]</f>
        <v>1</v>
      </c>
      <c r="I163" s="127">
        <f>[1]!Table1[[#This Row],[Adjusted Total]]-[1]!Table1[[#This Row],[Calculated Total]]</f>
        <v>0</v>
      </c>
    </row>
    <row r="164" spans="1:9">
      <c r="A164" s="121">
        <v>46203</v>
      </c>
      <c r="B164" s="122">
        <v>45900</v>
      </c>
      <c r="C164" s="123" t="s">
        <v>93</v>
      </c>
      <c r="D164" s="123" t="s">
        <v>86</v>
      </c>
      <c r="E164" s="123" t="s">
        <v>102</v>
      </c>
      <c r="F164" s="124">
        <v>1075743.19</v>
      </c>
      <c r="G164" s="125">
        <v>1075743.19</v>
      </c>
      <c r="H164" s="123" t="b">
        <f>[1]!Table1[[#This Row],[Calculated Total]]=[1]!Table1[[#This Row],[Adjusted Total]]</f>
        <v>1</v>
      </c>
      <c r="I164" s="127">
        <f>[1]!Table1[[#This Row],[Adjusted Total]]-[1]!Table1[[#This Row],[Calculated Total]]</f>
        <v>0</v>
      </c>
    </row>
    <row r="165" spans="1:9">
      <c r="A165" s="128">
        <v>46203</v>
      </c>
      <c r="B165" s="129">
        <v>45900</v>
      </c>
      <c r="C165" s="130" t="s">
        <v>93</v>
      </c>
      <c r="D165" s="130" t="s">
        <v>86</v>
      </c>
      <c r="E165" s="130" t="s">
        <v>103</v>
      </c>
      <c r="F165" s="131">
        <v>1356293.06</v>
      </c>
      <c r="G165" s="132">
        <v>1356293.06</v>
      </c>
      <c r="H165" s="123" t="b">
        <f>[1]!Table1[[#This Row],[Calculated Total]]=[1]!Table1[[#This Row],[Adjusted Total]]</f>
        <v>1</v>
      </c>
      <c r="I165" s="127">
        <f>[1]!Table1[[#This Row],[Adjusted Total]]-[1]!Table1[[#This Row],[Calculated Total]]</f>
        <v>0</v>
      </c>
    </row>
    <row r="166" spans="1:9">
      <c r="A166" s="128">
        <v>46203</v>
      </c>
      <c r="B166" s="129">
        <v>45900</v>
      </c>
      <c r="C166" s="130" t="s">
        <v>93</v>
      </c>
      <c r="D166" s="130" t="s">
        <v>86</v>
      </c>
      <c r="E166" s="130" t="s">
        <v>104</v>
      </c>
      <c r="F166" s="131">
        <v>101692.44</v>
      </c>
      <c r="G166" s="132">
        <v>101692.44</v>
      </c>
      <c r="H166" s="123" t="b">
        <f>[1]!Table1[[#This Row],[Calculated Total]]=[1]!Table1[[#This Row],[Adjusted Total]]</f>
        <v>1</v>
      </c>
      <c r="I166" s="127">
        <f>[1]!Table1[[#This Row],[Adjusted Total]]-[1]!Table1[[#This Row],[Calculated Total]]</f>
        <v>0</v>
      </c>
    </row>
    <row r="167" spans="1:9">
      <c r="A167" s="121">
        <v>46203</v>
      </c>
      <c r="B167" s="122">
        <v>45900</v>
      </c>
      <c r="C167" s="123" t="s">
        <v>93</v>
      </c>
      <c r="D167" s="123" t="s">
        <v>86</v>
      </c>
      <c r="E167" s="123" t="s">
        <v>105</v>
      </c>
      <c r="F167" s="124">
        <v>8606250.8200000003</v>
      </c>
      <c r="G167" s="125">
        <v>8356250.8200000003</v>
      </c>
      <c r="H167" s="123" t="b">
        <f>[1]!Table1[[#This Row],[Calculated Total]]=[1]!Table1[[#This Row],[Adjusted Total]]</f>
        <v>0</v>
      </c>
      <c r="I167" s="127">
        <f>[1]!Table1[[#This Row],[Adjusted Total]]-[1]!Table1[[#This Row],[Calculated Total]]</f>
        <v>-250000</v>
      </c>
    </row>
    <row r="168" spans="1:9">
      <c r="A168" s="128">
        <v>46203</v>
      </c>
      <c r="B168" s="129">
        <v>45900</v>
      </c>
      <c r="C168" s="130" t="s">
        <v>93</v>
      </c>
      <c r="D168" s="130" t="s">
        <v>86</v>
      </c>
      <c r="E168" s="130" t="s">
        <v>106</v>
      </c>
      <c r="F168" s="131">
        <v>9520181.9399999995</v>
      </c>
      <c r="G168" s="132">
        <v>9520181.9399999995</v>
      </c>
      <c r="H168" s="123" t="b">
        <f>[1]!Table1[[#This Row],[Calculated Total]]=[1]!Table1[[#This Row],[Adjusted Total]]</f>
        <v>1</v>
      </c>
      <c r="I168" s="127">
        <f>[1]!Table1[[#This Row],[Adjusted Total]]-[1]!Table1[[#This Row],[Calculated Total]]</f>
        <v>0</v>
      </c>
    </row>
    <row r="169" spans="1:9">
      <c r="A169" s="128">
        <v>46203</v>
      </c>
      <c r="B169" s="129">
        <v>45900</v>
      </c>
      <c r="C169" s="130" t="s">
        <v>93</v>
      </c>
      <c r="D169" s="130" t="s">
        <v>86</v>
      </c>
      <c r="E169" s="130" t="s">
        <v>107</v>
      </c>
      <c r="F169" s="131">
        <v>48598.99</v>
      </c>
      <c r="G169" s="132">
        <v>48598.99</v>
      </c>
      <c r="H169" s="123" t="b">
        <f>[1]!Table1[[#This Row],[Calculated Total]]=[1]!Table1[[#This Row],[Adjusted Total]]</f>
        <v>1</v>
      </c>
      <c r="I169" s="127">
        <f>[1]!Table1[[#This Row],[Adjusted Total]]-[1]!Table1[[#This Row],[Calculated Total]]</f>
        <v>0</v>
      </c>
    </row>
    <row r="170" spans="1:9">
      <c r="A170" s="128">
        <v>46203</v>
      </c>
      <c r="B170" s="129">
        <v>45900</v>
      </c>
      <c r="C170" s="130" t="s">
        <v>93</v>
      </c>
      <c r="D170" s="130" t="s">
        <v>86</v>
      </c>
      <c r="E170" s="130" t="s">
        <v>108</v>
      </c>
      <c r="F170" s="131">
        <v>3656787.33</v>
      </c>
      <c r="G170" s="132">
        <v>3656787.33</v>
      </c>
      <c r="H170" s="123" t="b">
        <f>[1]!Table1[[#This Row],[Calculated Total]]=[1]!Table1[[#This Row],[Adjusted Total]]</f>
        <v>1</v>
      </c>
      <c r="I170" s="127">
        <f>[1]!Table1[[#This Row],[Adjusted Total]]-[1]!Table1[[#This Row],[Calculated Total]]</f>
        <v>0</v>
      </c>
    </row>
    <row r="171" spans="1:9">
      <c r="A171" s="128">
        <v>46203</v>
      </c>
      <c r="B171" s="129">
        <v>45900</v>
      </c>
      <c r="C171" s="130" t="s">
        <v>93</v>
      </c>
      <c r="D171" s="130" t="s">
        <v>86</v>
      </c>
      <c r="E171" s="130" t="s">
        <v>109</v>
      </c>
      <c r="F171" s="131">
        <v>28087.51</v>
      </c>
      <c r="G171" s="132">
        <v>28087.51</v>
      </c>
      <c r="H171" s="123" t="b">
        <f>[1]!Table1[[#This Row],[Calculated Total]]=[1]!Table1[[#This Row],[Adjusted Total]]</f>
        <v>1</v>
      </c>
      <c r="I171" s="127">
        <f>[1]!Table1[[#This Row],[Adjusted Total]]-[1]!Table1[[#This Row],[Calculated Total]]</f>
        <v>0</v>
      </c>
    </row>
    <row r="172" spans="1:9">
      <c r="A172" s="128">
        <v>46203</v>
      </c>
      <c r="B172" s="129">
        <v>45900</v>
      </c>
      <c r="C172" s="130" t="s">
        <v>93</v>
      </c>
      <c r="D172" s="130" t="s">
        <v>86</v>
      </c>
      <c r="E172" s="130" t="s">
        <v>110</v>
      </c>
      <c r="F172" s="131">
        <v>1648606.35</v>
      </c>
      <c r="G172" s="132">
        <v>1648606.35</v>
      </c>
      <c r="H172" s="123" t="b">
        <f>[1]!Table1[[#This Row],[Calculated Total]]=[1]!Table1[[#This Row],[Adjusted Total]]</f>
        <v>1</v>
      </c>
      <c r="I172" s="127">
        <f>[1]!Table1[[#This Row],[Adjusted Total]]-[1]!Table1[[#This Row],[Calculated Total]]</f>
        <v>0</v>
      </c>
    </row>
    <row r="173" spans="1:9">
      <c r="A173" s="121">
        <v>46203</v>
      </c>
      <c r="B173" s="122">
        <v>45900</v>
      </c>
      <c r="C173" s="123" t="s">
        <v>93</v>
      </c>
      <c r="D173" s="123" t="s">
        <v>86</v>
      </c>
      <c r="E173" s="123" t="s">
        <v>111</v>
      </c>
      <c r="F173" s="124">
        <v>146617.35999999999</v>
      </c>
      <c r="G173" s="125">
        <v>146617.35999999999</v>
      </c>
      <c r="H173" s="123" t="b">
        <f>[1]!Table1[[#This Row],[Calculated Total]]=[1]!Table1[[#This Row],[Adjusted Total]]</f>
        <v>1</v>
      </c>
      <c r="I173" s="127">
        <f>[1]!Table1[[#This Row],[Adjusted Total]]-[1]!Table1[[#This Row],[Calculated Total]]</f>
        <v>0</v>
      </c>
    </row>
    <row r="174" spans="1:9">
      <c r="A174" s="128">
        <v>46203</v>
      </c>
      <c r="B174" s="129">
        <v>45900</v>
      </c>
      <c r="C174" s="130" t="s">
        <v>93</v>
      </c>
      <c r="D174" s="130" t="s">
        <v>86</v>
      </c>
      <c r="E174" s="130" t="s">
        <v>112</v>
      </c>
      <c r="F174" s="131">
        <v>2133946.7400000002</v>
      </c>
      <c r="G174" s="132">
        <v>2133946.7400000002</v>
      </c>
      <c r="H174" s="123" t="b">
        <f>[1]!Table1[[#This Row],[Calculated Total]]=[1]!Table1[[#This Row],[Adjusted Total]]</f>
        <v>1</v>
      </c>
      <c r="I174" s="127">
        <f>[1]!Table1[[#This Row],[Adjusted Total]]-[1]!Table1[[#This Row],[Calculated Total]]</f>
        <v>0</v>
      </c>
    </row>
    <row r="175" spans="1:9">
      <c r="A175" s="128">
        <v>46203</v>
      </c>
      <c r="B175" s="129">
        <v>45900</v>
      </c>
      <c r="C175" s="130" t="s">
        <v>93</v>
      </c>
      <c r="D175" s="130" t="s">
        <v>87</v>
      </c>
      <c r="E175" s="130" t="s">
        <v>113</v>
      </c>
      <c r="F175" s="131">
        <v>84752.63</v>
      </c>
      <c r="G175" s="132">
        <v>84752.63</v>
      </c>
      <c r="H175" s="123" t="b">
        <f>[1]!Table1[[#This Row],[Calculated Total]]=[1]!Table1[[#This Row],[Adjusted Total]]</f>
        <v>1</v>
      </c>
      <c r="I175" s="127">
        <f>[1]!Table1[[#This Row],[Adjusted Total]]-[1]!Table1[[#This Row],[Calculated Total]]</f>
        <v>0</v>
      </c>
    </row>
    <row r="176" spans="1:9">
      <c r="A176" s="128">
        <v>46203</v>
      </c>
      <c r="B176" s="129">
        <v>45900</v>
      </c>
      <c r="C176" s="130" t="s">
        <v>93</v>
      </c>
      <c r="D176" s="130" t="s">
        <v>87</v>
      </c>
      <c r="E176" s="130" t="s">
        <v>114</v>
      </c>
      <c r="F176" s="131">
        <v>7049486.9800000004</v>
      </c>
      <c r="G176" s="132">
        <v>7049486.9800000004</v>
      </c>
      <c r="H176" s="123" t="b">
        <f>[1]!Table1[[#This Row],[Calculated Total]]=[1]!Table1[[#This Row],[Adjusted Total]]</f>
        <v>1</v>
      </c>
      <c r="I176" s="127">
        <f>[1]!Table1[[#This Row],[Adjusted Total]]-[1]!Table1[[#This Row],[Calculated Total]]</f>
        <v>0</v>
      </c>
    </row>
    <row r="177" spans="1:9">
      <c r="A177" s="121">
        <v>46203</v>
      </c>
      <c r="B177" s="122">
        <v>45900</v>
      </c>
      <c r="C177" s="123" t="s">
        <v>93</v>
      </c>
      <c r="D177" s="123" t="s">
        <v>87</v>
      </c>
      <c r="E177" s="123" t="s">
        <v>115</v>
      </c>
      <c r="F177" s="124">
        <v>328022.98</v>
      </c>
      <c r="G177" s="125">
        <v>328022.98</v>
      </c>
      <c r="H177" s="123" t="b">
        <f>[1]!Table1[[#This Row],[Calculated Total]]=[1]!Table1[[#This Row],[Adjusted Total]]</f>
        <v>1</v>
      </c>
      <c r="I177" s="127">
        <f>[1]!Table1[[#This Row],[Adjusted Total]]-[1]!Table1[[#This Row],[Calculated Total]]</f>
        <v>0</v>
      </c>
    </row>
    <row r="178" spans="1:9">
      <c r="A178" s="128">
        <v>46203</v>
      </c>
      <c r="B178" s="129">
        <v>45900</v>
      </c>
      <c r="C178" s="130" t="s">
        <v>93</v>
      </c>
      <c r="D178" s="130" t="s">
        <v>87</v>
      </c>
      <c r="E178" s="130" t="s">
        <v>116</v>
      </c>
      <c r="F178" s="131">
        <v>2899142.96</v>
      </c>
      <c r="G178" s="132">
        <v>2899142.96</v>
      </c>
      <c r="H178" s="123" t="b">
        <f>[1]!Table1[[#This Row],[Calculated Total]]=[1]!Table1[[#This Row],[Adjusted Total]]</f>
        <v>1</v>
      </c>
      <c r="I178" s="127">
        <f>[1]!Table1[[#This Row],[Adjusted Total]]-[1]!Table1[[#This Row],[Calculated Total]]</f>
        <v>0</v>
      </c>
    </row>
    <row r="179" spans="1:9">
      <c r="A179" s="121">
        <v>46203</v>
      </c>
      <c r="B179" s="122">
        <v>45900</v>
      </c>
      <c r="C179" s="123" t="s">
        <v>93</v>
      </c>
      <c r="D179" s="123" t="s">
        <v>87</v>
      </c>
      <c r="E179" s="123" t="s">
        <v>117</v>
      </c>
      <c r="F179" s="124">
        <v>106795.26</v>
      </c>
      <c r="G179" s="125">
        <v>106795.26</v>
      </c>
      <c r="H179" s="123" t="b">
        <f>[1]!Table1[[#This Row],[Calculated Total]]=[1]!Table1[[#This Row],[Adjusted Total]]</f>
        <v>1</v>
      </c>
      <c r="I179" s="127">
        <f>[1]!Table1[[#This Row],[Adjusted Total]]-[1]!Table1[[#This Row],[Calculated Total]]</f>
        <v>0</v>
      </c>
    </row>
    <row r="180" spans="1:9">
      <c r="A180" s="128">
        <v>46203</v>
      </c>
      <c r="B180" s="129">
        <v>45900</v>
      </c>
      <c r="C180" s="130" t="s">
        <v>93</v>
      </c>
      <c r="D180" s="130" t="s">
        <v>87</v>
      </c>
      <c r="E180" s="130" t="s">
        <v>118</v>
      </c>
      <c r="F180" s="131">
        <v>20674.87</v>
      </c>
      <c r="G180" s="132">
        <v>20674.87</v>
      </c>
      <c r="H180" s="123" t="b">
        <f>[1]!Table1[[#This Row],[Calculated Total]]=[1]!Table1[[#This Row],[Adjusted Total]]</f>
        <v>1</v>
      </c>
      <c r="I180" s="127">
        <f>[1]!Table1[[#This Row],[Adjusted Total]]-[1]!Table1[[#This Row],[Calculated Total]]</f>
        <v>0</v>
      </c>
    </row>
    <row r="181" spans="1:9">
      <c r="A181" s="121">
        <v>46203</v>
      </c>
      <c r="B181" s="122">
        <v>45900</v>
      </c>
      <c r="C181" s="123" t="s">
        <v>119</v>
      </c>
      <c r="D181" s="123" t="s">
        <v>94</v>
      </c>
      <c r="E181" s="123" t="s">
        <v>120</v>
      </c>
      <c r="F181" s="124">
        <v>11498.7</v>
      </c>
      <c r="G181" s="125">
        <v>11498.7</v>
      </c>
      <c r="H181" s="123" t="b">
        <f>[1]!Table1[[#This Row],[Calculated Total]]=[1]!Table1[[#This Row],[Adjusted Total]]</f>
        <v>1</v>
      </c>
      <c r="I181" s="127">
        <f>[1]!Table1[[#This Row],[Adjusted Total]]-[1]!Table1[[#This Row],[Calculated Total]]</f>
        <v>0</v>
      </c>
    </row>
    <row r="182" spans="1:9">
      <c r="A182" s="128">
        <v>46203</v>
      </c>
      <c r="B182" s="129">
        <v>45900</v>
      </c>
      <c r="C182" s="130" t="s">
        <v>119</v>
      </c>
      <c r="D182" s="130" t="s">
        <v>94</v>
      </c>
      <c r="E182" s="130" t="s">
        <v>121</v>
      </c>
      <c r="F182" s="131">
        <v>609.25</v>
      </c>
      <c r="G182" s="132">
        <v>609.25</v>
      </c>
      <c r="H182" s="123" t="b">
        <f>[1]!Table1[[#This Row],[Calculated Total]]=[1]!Table1[[#This Row],[Adjusted Total]]</f>
        <v>1</v>
      </c>
      <c r="I182" s="127">
        <f>[1]!Table1[[#This Row],[Adjusted Total]]-[1]!Table1[[#This Row],[Calculated Total]]</f>
        <v>0</v>
      </c>
    </row>
    <row r="183" spans="1:9">
      <c r="A183" s="128">
        <v>46203</v>
      </c>
      <c r="B183" s="129">
        <v>45900</v>
      </c>
      <c r="C183" s="130" t="s">
        <v>119</v>
      </c>
      <c r="D183" s="130" t="s">
        <v>94</v>
      </c>
      <c r="E183" s="130" t="s">
        <v>122</v>
      </c>
      <c r="F183" s="131">
        <v>11221.62</v>
      </c>
      <c r="G183" s="132">
        <v>11221.62</v>
      </c>
      <c r="H183" s="123" t="b">
        <f>[1]!Table1[[#This Row],[Calculated Total]]=[1]!Table1[[#This Row],[Adjusted Total]]</f>
        <v>1</v>
      </c>
      <c r="I183" s="127">
        <f>[1]!Table1[[#This Row],[Adjusted Total]]-[1]!Table1[[#This Row],[Calculated Total]]</f>
        <v>0</v>
      </c>
    </row>
    <row r="184" spans="1:9">
      <c r="A184" s="128">
        <v>46203</v>
      </c>
      <c r="B184" s="129">
        <v>45900</v>
      </c>
      <c r="C184" s="130" t="s">
        <v>119</v>
      </c>
      <c r="D184" s="130" t="s">
        <v>94</v>
      </c>
      <c r="E184" s="130" t="s">
        <v>123</v>
      </c>
      <c r="F184" s="131">
        <v>36472.53</v>
      </c>
      <c r="G184" s="132">
        <v>36472.53</v>
      </c>
      <c r="H184" s="123" t="b">
        <f>[1]!Table1[[#This Row],[Calculated Total]]=[1]!Table1[[#This Row],[Adjusted Total]]</f>
        <v>1</v>
      </c>
      <c r="I184" s="127">
        <f>[1]!Table1[[#This Row],[Adjusted Total]]-[1]!Table1[[#This Row],[Calculated Total]]</f>
        <v>0</v>
      </c>
    </row>
    <row r="185" spans="1:9">
      <c r="A185" s="128">
        <v>46203</v>
      </c>
      <c r="B185" s="129">
        <v>45900</v>
      </c>
      <c r="C185" s="130" t="s">
        <v>119</v>
      </c>
      <c r="D185" s="130" t="s">
        <v>86</v>
      </c>
      <c r="E185" s="130" t="s">
        <v>124</v>
      </c>
      <c r="F185" s="131">
        <v>1774231.02</v>
      </c>
      <c r="G185" s="132">
        <v>1774231.02</v>
      </c>
      <c r="H185" s="123" t="b">
        <f>[1]!Table1[[#This Row],[Calculated Total]]=[1]!Table1[[#This Row],[Adjusted Total]]</f>
        <v>1</v>
      </c>
      <c r="I185" s="127">
        <f>[1]!Table1[[#This Row],[Adjusted Total]]-[1]!Table1[[#This Row],[Calculated Total]]</f>
        <v>0</v>
      </c>
    </row>
    <row r="186" spans="1:9">
      <c r="A186" s="128">
        <v>46203</v>
      </c>
      <c r="B186" s="129">
        <v>45900</v>
      </c>
      <c r="C186" s="130" t="s">
        <v>119</v>
      </c>
      <c r="D186" s="130" t="s">
        <v>86</v>
      </c>
      <c r="E186" s="130" t="s">
        <v>125</v>
      </c>
      <c r="F186" s="131">
        <v>42459.87</v>
      </c>
      <c r="G186" s="132">
        <v>42459.87</v>
      </c>
      <c r="H186" s="123" t="b">
        <f>[1]!Table1[[#This Row],[Calculated Total]]=[1]!Table1[[#This Row],[Adjusted Total]]</f>
        <v>1</v>
      </c>
      <c r="I186" s="127">
        <f>[1]!Table1[[#This Row],[Adjusted Total]]-[1]!Table1[[#This Row],[Calculated Total]]</f>
        <v>0</v>
      </c>
    </row>
    <row r="187" spans="1:9">
      <c r="A187" s="128">
        <v>46203</v>
      </c>
      <c r="B187" s="129">
        <v>45900</v>
      </c>
      <c r="C187" s="130" t="s">
        <v>119</v>
      </c>
      <c r="D187" s="130" t="s">
        <v>86</v>
      </c>
      <c r="E187" s="130" t="s">
        <v>126</v>
      </c>
      <c r="F187" s="131">
        <v>1741.46</v>
      </c>
      <c r="G187" s="132">
        <v>1741.46</v>
      </c>
      <c r="H187" s="123" t="b">
        <f>[1]!Table1[[#This Row],[Calculated Total]]=[1]!Table1[[#This Row],[Adjusted Total]]</f>
        <v>1</v>
      </c>
      <c r="I187" s="127">
        <f>[1]!Table1[[#This Row],[Adjusted Total]]-[1]!Table1[[#This Row],[Calculated Total]]</f>
        <v>0</v>
      </c>
    </row>
    <row r="188" spans="1:9">
      <c r="A188" s="128">
        <v>46203</v>
      </c>
      <c r="B188" s="129">
        <v>45900</v>
      </c>
      <c r="C188" s="130" t="s">
        <v>119</v>
      </c>
      <c r="D188" s="130" t="s">
        <v>86</v>
      </c>
      <c r="E188" s="130" t="s">
        <v>127</v>
      </c>
      <c r="F188" s="131">
        <v>56771.68</v>
      </c>
      <c r="G188" s="132">
        <v>56771.68</v>
      </c>
      <c r="H188" s="123" t="b">
        <f>[1]!Table1[[#This Row],[Calculated Total]]=[1]!Table1[[#This Row],[Adjusted Total]]</f>
        <v>1</v>
      </c>
      <c r="I188" s="127">
        <f>[1]!Table1[[#This Row],[Adjusted Total]]-[1]!Table1[[#This Row],[Calculated Total]]</f>
        <v>0</v>
      </c>
    </row>
    <row r="189" spans="1:9">
      <c r="A189" s="121">
        <v>46203</v>
      </c>
      <c r="B189" s="122">
        <v>45900</v>
      </c>
      <c r="C189" s="123" t="s">
        <v>119</v>
      </c>
      <c r="D189" s="123" t="s">
        <v>87</v>
      </c>
      <c r="E189" s="123" t="s">
        <v>88</v>
      </c>
      <c r="F189" s="124">
        <v>3854.9</v>
      </c>
      <c r="G189" s="125">
        <v>3854.9</v>
      </c>
      <c r="H189" s="123" t="b">
        <f>[1]!Table1[[#This Row],[Calculated Total]]=[1]!Table1[[#This Row],[Adjusted Total]]</f>
        <v>1</v>
      </c>
      <c r="I189" s="127">
        <f>[1]!Table1[[#This Row],[Adjusted Total]]-[1]!Table1[[#This Row],[Calculated Total]]</f>
        <v>0</v>
      </c>
    </row>
    <row r="190" spans="1:9">
      <c r="A190" s="128">
        <v>46203</v>
      </c>
      <c r="B190" s="129">
        <v>45900</v>
      </c>
      <c r="C190" s="130" t="s">
        <v>119</v>
      </c>
      <c r="D190" s="130" t="s">
        <v>87</v>
      </c>
      <c r="E190" s="130" t="s">
        <v>128</v>
      </c>
      <c r="F190" s="131">
        <v>2886.31</v>
      </c>
      <c r="G190" s="132">
        <v>2886.31</v>
      </c>
      <c r="H190" s="123" t="b">
        <f>[1]!Table1[[#This Row],[Calculated Total]]=[1]!Table1[[#This Row],[Adjusted Total]]</f>
        <v>1</v>
      </c>
      <c r="I190" s="127">
        <f>[1]!Table1[[#This Row],[Adjusted Total]]-[1]!Table1[[#This Row],[Calculated Total]]</f>
        <v>0</v>
      </c>
    </row>
    <row r="191" spans="1:9">
      <c r="A191" s="128">
        <v>46203</v>
      </c>
      <c r="B191" s="129">
        <v>45900</v>
      </c>
      <c r="C191" s="130" t="s">
        <v>119</v>
      </c>
      <c r="D191" s="130" t="s">
        <v>87</v>
      </c>
      <c r="E191" s="130" t="s">
        <v>129</v>
      </c>
      <c r="F191" s="131">
        <v>21279.72</v>
      </c>
      <c r="G191" s="132">
        <v>21279.72</v>
      </c>
      <c r="H191" s="123" t="b">
        <f>[1]!Table1[[#This Row],[Calculated Total]]=[1]!Table1[[#This Row],[Adjusted Total]]</f>
        <v>1</v>
      </c>
      <c r="I191" s="127">
        <f>[1]!Table1[[#This Row],[Adjusted Total]]-[1]!Table1[[#This Row],[Calculated Total]]</f>
        <v>0</v>
      </c>
    </row>
    <row r="192" spans="1:9">
      <c r="A192" s="128">
        <v>46203</v>
      </c>
      <c r="B192" s="129">
        <v>45900</v>
      </c>
      <c r="C192" s="130" t="s">
        <v>119</v>
      </c>
      <c r="D192" s="130" t="s">
        <v>87</v>
      </c>
      <c r="E192" s="130" t="s">
        <v>130</v>
      </c>
      <c r="F192" s="131">
        <v>269607.96999999997</v>
      </c>
      <c r="G192" s="132">
        <v>269607.96999999997</v>
      </c>
      <c r="H192" s="123" t="b">
        <f>[1]!Table1[[#This Row],[Calculated Total]]=[1]!Table1[[#This Row],[Adjusted Total]]</f>
        <v>1</v>
      </c>
      <c r="I192" s="127">
        <f>[1]!Table1[[#This Row],[Adjusted Total]]-[1]!Table1[[#This Row],[Calculated Total]]</f>
        <v>0</v>
      </c>
    </row>
    <row r="193" spans="1:9">
      <c r="A193" s="128">
        <v>46203</v>
      </c>
      <c r="B193" s="129">
        <v>45900</v>
      </c>
      <c r="C193" s="130" t="s">
        <v>119</v>
      </c>
      <c r="D193" s="130" t="s">
        <v>87</v>
      </c>
      <c r="E193" s="130" t="s">
        <v>131</v>
      </c>
      <c r="F193" s="131">
        <v>124115.98</v>
      </c>
      <c r="G193" s="132">
        <v>124115.98</v>
      </c>
      <c r="H193" s="123" t="b">
        <f>[1]!Table1[[#This Row],[Calculated Total]]=[1]!Table1[[#This Row],[Adjusted Total]]</f>
        <v>1</v>
      </c>
      <c r="I193" s="127">
        <f>[1]!Table1[[#This Row],[Adjusted Total]]-[1]!Table1[[#This Row],[Calculated Total]]</f>
        <v>0</v>
      </c>
    </row>
    <row r="194" spans="1:9">
      <c r="A194" s="128">
        <v>46203</v>
      </c>
      <c r="B194" s="129">
        <v>45900</v>
      </c>
      <c r="C194" s="130" t="s">
        <v>119</v>
      </c>
      <c r="D194" s="130" t="s">
        <v>87</v>
      </c>
      <c r="E194" s="130" t="s">
        <v>132</v>
      </c>
      <c r="F194" s="131">
        <v>42536.46</v>
      </c>
      <c r="G194" s="132">
        <v>42536.46</v>
      </c>
      <c r="H194" s="123" t="b">
        <f>[1]!Table1[[#This Row],[Calculated Total]]=[1]!Table1[[#This Row],[Adjusted Total]]</f>
        <v>1</v>
      </c>
      <c r="I194" s="127">
        <f>[1]!Table1[[#This Row],[Adjusted Total]]-[1]!Table1[[#This Row],[Calculated Total]]</f>
        <v>0</v>
      </c>
    </row>
    <row r="195" spans="1:9">
      <c r="A195" s="128">
        <v>46203</v>
      </c>
      <c r="B195" s="129">
        <v>45900</v>
      </c>
      <c r="C195" s="130" t="s">
        <v>119</v>
      </c>
      <c r="D195" s="130" t="s">
        <v>87</v>
      </c>
      <c r="E195" s="130" t="s">
        <v>133</v>
      </c>
      <c r="F195" s="131">
        <v>84853.47</v>
      </c>
      <c r="G195" s="132">
        <v>84853.47</v>
      </c>
      <c r="H195" s="123" t="b">
        <f>[1]!Table1[[#This Row],[Calculated Total]]=[1]!Table1[[#This Row],[Adjusted Total]]</f>
        <v>1</v>
      </c>
      <c r="I195" s="127">
        <f>[1]!Table1[[#This Row],[Adjusted Total]]-[1]!Table1[[#This Row],[Calculated Total]]</f>
        <v>0</v>
      </c>
    </row>
    <row r="196" spans="1:9">
      <c r="A196" s="128">
        <v>46203</v>
      </c>
      <c r="B196" s="129">
        <v>45900</v>
      </c>
      <c r="C196" s="130" t="s">
        <v>119</v>
      </c>
      <c r="D196" s="130" t="s">
        <v>87</v>
      </c>
      <c r="E196" s="130" t="s">
        <v>134</v>
      </c>
      <c r="F196" s="131">
        <v>2738.34</v>
      </c>
      <c r="G196" s="132">
        <v>2738.34</v>
      </c>
      <c r="H196" s="123" t="b">
        <f>[1]!Table1[[#This Row],[Calculated Total]]=[1]!Table1[[#This Row],[Adjusted Total]]</f>
        <v>1</v>
      </c>
      <c r="I196" s="127">
        <f>[1]!Table1[[#This Row],[Adjusted Total]]-[1]!Table1[[#This Row],[Calculated Total]]</f>
        <v>0</v>
      </c>
    </row>
    <row r="197" spans="1:9">
      <c r="A197" s="128">
        <v>46203</v>
      </c>
      <c r="B197" s="129">
        <v>45900</v>
      </c>
      <c r="C197" s="130" t="s">
        <v>119</v>
      </c>
      <c r="D197" s="130" t="s">
        <v>87</v>
      </c>
      <c r="E197" s="130" t="s">
        <v>135</v>
      </c>
      <c r="F197" s="131">
        <v>1171.19</v>
      </c>
      <c r="G197" s="132">
        <v>1171.19</v>
      </c>
      <c r="H197" s="123" t="b">
        <f>[1]!Table1[[#This Row],[Calculated Total]]=[1]!Table1[[#This Row],[Adjusted Total]]</f>
        <v>1</v>
      </c>
      <c r="I197" s="127">
        <f>[1]!Table1[[#This Row],[Adjusted Total]]-[1]!Table1[[#This Row],[Calculated Total]]</f>
        <v>0</v>
      </c>
    </row>
    <row r="198" spans="1:9">
      <c r="A198" s="121">
        <v>46203</v>
      </c>
      <c r="B198" s="122">
        <v>45900</v>
      </c>
      <c r="C198" s="123" t="s">
        <v>119</v>
      </c>
      <c r="D198" s="123" t="s">
        <v>87</v>
      </c>
      <c r="E198" s="123" t="s">
        <v>136</v>
      </c>
      <c r="F198" s="124">
        <v>8517.4</v>
      </c>
      <c r="G198" s="125">
        <v>8517.4</v>
      </c>
      <c r="H198" s="123" t="b">
        <f>[1]!Table1[[#This Row],[Calculated Total]]=[1]!Table1[[#This Row],[Adjusted Total]]</f>
        <v>1</v>
      </c>
      <c r="I198" s="127">
        <f>[1]!Table1[[#This Row],[Adjusted Total]]-[1]!Table1[[#This Row],[Calculated Total]]</f>
        <v>0</v>
      </c>
    </row>
    <row r="199" spans="1:9">
      <c r="A199" s="128">
        <v>46203</v>
      </c>
      <c r="B199" s="129">
        <v>45900</v>
      </c>
      <c r="C199" s="130" t="s">
        <v>119</v>
      </c>
      <c r="D199" s="130" t="s">
        <v>87</v>
      </c>
      <c r="E199" s="130" t="s">
        <v>137</v>
      </c>
      <c r="F199" s="131">
        <v>3410.89</v>
      </c>
      <c r="G199" s="132">
        <v>3410.89</v>
      </c>
      <c r="H199" s="123" t="b">
        <f>[1]!Table1[[#This Row],[Calculated Total]]=[1]!Table1[[#This Row],[Adjusted Total]]</f>
        <v>1</v>
      </c>
      <c r="I199" s="127">
        <f>[1]!Table1[[#This Row],[Adjusted Total]]-[1]!Table1[[#This Row],[Calculated Total]]</f>
        <v>0</v>
      </c>
    </row>
    <row r="200" spans="1:9">
      <c r="A200" s="128">
        <v>46203</v>
      </c>
      <c r="B200" s="129">
        <v>45900</v>
      </c>
      <c r="C200" s="130" t="s">
        <v>119</v>
      </c>
      <c r="D200" s="130" t="s">
        <v>87</v>
      </c>
      <c r="E200" s="130" t="s">
        <v>138</v>
      </c>
      <c r="F200" s="131">
        <v>62624.23</v>
      </c>
      <c r="G200" s="132">
        <v>62624.23</v>
      </c>
      <c r="H200" s="123" t="b">
        <f>[1]!Table1[[#This Row],[Calculated Total]]=[1]!Table1[[#This Row],[Adjusted Total]]</f>
        <v>1</v>
      </c>
      <c r="I200" s="127">
        <f>[1]!Table1[[#This Row],[Adjusted Total]]-[1]!Table1[[#This Row],[Calculated Total]]</f>
        <v>0</v>
      </c>
    </row>
    <row r="201" spans="1:9">
      <c r="A201" s="128">
        <v>46203</v>
      </c>
      <c r="B201" s="129">
        <v>45900</v>
      </c>
      <c r="C201" s="130" t="s">
        <v>119</v>
      </c>
      <c r="D201" s="130" t="s">
        <v>87</v>
      </c>
      <c r="E201" s="130" t="s">
        <v>139</v>
      </c>
      <c r="F201" s="131">
        <v>12037.77</v>
      </c>
      <c r="G201" s="132">
        <v>12037.77</v>
      </c>
      <c r="H201" s="123" t="b">
        <f>[1]!Table1[[#This Row],[Calculated Total]]=[1]!Table1[[#This Row],[Adjusted Total]]</f>
        <v>1</v>
      </c>
      <c r="I201" s="127">
        <f>[1]!Table1[[#This Row],[Adjusted Total]]-[1]!Table1[[#This Row],[Calculated Total]]</f>
        <v>0</v>
      </c>
    </row>
    <row r="202" spans="1:9">
      <c r="A202" s="128">
        <v>46203</v>
      </c>
      <c r="B202" s="129">
        <v>45900</v>
      </c>
      <c r="C202" s="130" t="s">
        <v>119</v>
      </c>
      <c r="D202" s="130" t="s">
        <v>87</v>
      </c>
      <c r="E202" s="130" t="s">
        <v>140</v>
      </c>
      <c r="F202" s="131">
        <v>654451.34</v>
      </c>
      <c r="G202" s="132">
        <v>654451.34</v>
      </c>
      <c r="H202" s="123" t="b">
        <f>[1]!Table1[[#This Row],[Calculated Total]]=[1]!Table1[[#This Row],[Adjusted Total]]</f>
        <v>1</v>
      </c>
      <c r="I202" s="127">
        <f>[1]!Table1[[#This Row],[Adjusted Total]]-[1]!Table1[[#This Row],[Calculated Total]]</f>
        <v>0</v>
      </c>
    </row>
    <row r="203" spans="1:9">
      <c r="A203" s="121">
        <v>46203</v>
      </c>
      <c r="B203" s="122">
        <v>45900</v>
      </c>
      <c r="C203" s="123" t="s">
        <v>119</v>
      </c>
      <c r="D203" s="123" t="s">
        <v>87</v>
      </c>
      <c r="E203" s="123" t="s">
        <v>141</v>
      </c>
      <c r="F203" s="124">
        <v>10569.02</v>
      </c>
      <c r="G203" s="125">
        <v>10569.02</v>
      </c>
      <c r="H203" s="123" t="b">
        <f>[1]!Table1[[#This Row],[Calculated Total]]=[1]!Table1[[#This Row],[Adjusted Total]]</f>
        <v>1</v>
      </c>
      <c r="I203" s="127">
        <f>[1]!Table1[[#This Row],[Adjusted Total]]-[1]!Table1[[#This Row],[Calculated Total]]</f>
        <v>0</v>
      </c>
    </row>
    <row r="204" spans="1:9">
      <c r="A204" s="128">
        <v>46203</v>
      </c>
      <c r="B204" s="129">
        <v>45900</v>
      </c>
      <c r="C204" s="130" t="s">
        <v>119</v>
      </c>
      <c r="D204" s="130" t="s">
        <v>87</v>
      </c>
      <c r="E204" s="130" t="s">
        <v>142</v>
      </c>
      <c r="F204" s="131">
        <v>4520.66</v>
      </c>
      <c r="G204" s="132">
        <v>4520.66</v>
      </c>
      <c r="H204" s="123" t="b">
        <f>[1]!Table1[[#This Row],[Calculated Total]]=[1]!Table1[[#This Row],[Adjusted Total]]</f>
        <v>1</v>
      </c>
      <c r="I204" s="127">
        <f>[1]!Table1[[#This Row],[Adjusted Total]]-[1]!Table1[[#This Row],[Calculated Total]]</f>
        <v>0</v>
      </c>
    </row>
    <row r="205" spans="1:9">
      <c r="A205" s="121">
        <v>46203</v>
      </c>
      <c r="B205" s="122">
        <v>45900</v>
      </c>
      <c r="C205" s="123" t="s">
        <v>119</v>
      </c>
      <c r="D205" s="123" t="s">
        <v>87</v>
      </c>
      <c r="E205" s="123" t="s">
        <v>143</v>
      </c>
      <c r="F205" s="124">
        <v>14014.12</v>
      </c>
      <c r="G205" s="125">
        <v>14014.12</v>
      </c>
      <c r="H205" s="123" t="b">
        <f>[1]!Table1[[#This Row],[Calculated Total]]=[1]!Table1[[#This Row],[Adjusted Total]]</f>
        <v>1</v>
      </c>
      <c r="I205" s="127">
        <f>[1]!Table1[[#This Row],[Adjusted Total]]-[1]!Table1[[#This Row],[Calculated Total]]</f>
        <v>0</v>
      </c>
    </row>
    <row r="206" spans="1:9">
      <c r="A206" s="128">
        <v>46203</v>
      </c>
      <c r="B206" s="129">
        <v>45900</v>
      </c>
      <c r="C206" s="130" t="s">
        <v>119</v>
      </c>
      <c r="D206" s="130" t="s">
        <v>87</v>
      </c>
      <c r="E206" s="130" t="s">
        <v>144</v>
      </c>
      <c r="F206" s="131">
        <v>513.16999999999996</v>
      </c>
      <c r="G206" s="132">
        <v>513.16999999999996</v>
      </c>
      <c r="H206" s="123" t="b">
        <f>[1]!Table1[[#This Row],[Calculated Total]]=[1]!Table1[[#This Row],[Adjusted Total]]</f>
        <v>1</v>
      </c>
      <c r="I206" s="127">
        <f>[1]!Table1[[#This Row],[Adjusted Total]]-[1]!Table1[[#This Row],[Calculated Total]]</f>
        <v>0</v>
      </c>
    </row>
    <row r="207" spans="1:9">
      <c r="A207" s="128">
        <v>46203</v>
      </c>
      <c r="B207" s="129">
        <v>45900</v>
      </c>
      <c r="C207" s="130" t="s">
        <v>145</v>
      </c>
      <c r="D207" s="130" t="s">
        <v>94</v>
      </c>
      <c r="E207" s="130" t="s">
        <v>146</v>
      </c>
      <c r="F207" s="131">
        <v>32616.36</v>
      </c>
      <c r="G207" s="132">
        <v>32616.36</v>
      </c>
      <c r="H207" s="123" t="b">
        <f>[1]!Table1[[#This Row],[Calculated Total]]=[1]!Table1[[#This Row],[Adjusted Total]]</f>
        <v>1</v>
      </c>
      <c r="I207" s="127">
        <f>[1]!Table1[[#This Row],[Adjusted Total]]-[1]!Table1[[#This Row],[Calculated Total]]</f>
        <v>0</v>
      </c>
    </row>
    <row r="208" spans="1:9">
      <c r="A208" s="128">
        <v>46203</v>
      </c>
      <c r="B208" s="129">
        <v>45900</v>
      </c>
      <c r="C208" s="130" t="s">
        <v>145</v>
      </c>
      <c r="D208" s="130" t="s">
        <v>94</v>
      </c>
      <c r="E208" s="130" t="s">
        <v>147</v>
      </c>
      <c r="F208" s="131">
        <v>13620.96</v>
      </c>
      <c r="G208" s="132">
        <v>13620.96</v>
      </c>
      <c r="H208" s="123" t="b">
        <f>[1]!Table1[[#This Row],[Calculated Total]]=[1]!Table1[[#This Row],[Adjusted Total]]</f>
        <v>1</v>
      </c>
      <c r="I208" s="127">
        <f>[1]!Table1[[#This Row],[Adjusted Total]]-[1]!Table1[[#This Row],[Calculated Total]]</f>
        <v>0</v>
      </c>
    </row>
    <row r="209" spans="1:9">
      <c r="A209" s="128">
        <v>46203</v>
      </c>
      <c r="B209" s="129">
        <v>45900</v>
      </c>
      <c r="C209" s="130" t="s">
        <v>145</v>
      </c>
      <c r="D209" s="130" t="s">
        <v>86</v>
      </c>
      <c r="E209" s="130" t="s">
        <v>148</v>
      </c>
      <c r="F209" s="131">
        <v>252175.44</v>
      </c>
      <c r="G209" s="132">
        <v>252175.44</v>
      </c>
      <c r="H209" s="123" t="b">
        <f>[1]!Table1[[#This Row],[Calculated Total]]=[1]!Table1[[#This Row],[Adjusted Total]]</f>
        <v>1</v>
      </c>
      <c r="I209" s="127">
        <f>[1]!Table1[[#This Row],[Adjusted Total]]-[1]!Table1[[#This Row],[Calculated Total]]</f>
        <v>0</v>
      </c>
    </row>
    <row r="210" spans="1:9">
      <c r="A210" s="121">
        <v>46203</v>
      </c>
      <c r="B210" s="122">
        <v>45900</v>
      </c>
      <c r="C210" s="123" t="s">
        <v>145</v>
      </c>
      <c r="D210" s="123" t="s">
        <v>86</v>
      </c>
      <c r="E210" s="123" t="s">
        <v>149</v>
      </c>
      <c r="F210" s="124">
        <v>1823012.6</v>
      </c>
      <c r="G210" s="125">
        <v>1823012.6</v>
      </c>
      <c r="H210" s="123" t="b">
        <f>[1]!Table1[[#This Row],[Calculated Total]]=[1]!Table1[[#This Row],[Adjusted Total]]</f>
        <v>1</v>
      </c>
      <c r="I210" s="127">
        <f>[1]!Table1[[#This Row],[Adjusted Total]]-[1]!Table1[[#This Row],[Calculated Total]]</f>
        <v>0</v>
      </c>
    </row>
    <row r="211" spans="1:9">
      <c r="A211" s="128">
        <v>46203</v>
      </c>
      <c r="B211" s="129">
        <v>45900</v>
      </c>
      <c r="C211" s="130" t="s">
        <v>145</v>
      </c>
      <c r="D211" s="130" t="s">
        <v>86</v>
      </c>
      <c r="E211" s="130" t="s">
        <v>150</v>
      </c>
      <c r="F211" s="131">
        <v>2034834.02</v>
      </c>
      <c r="G211" s="132">
        <v>2034834.02</v>
      </c>
      <c r="H211" s="123" t="b">
        <f>[1]!Table1[[#This Row],[Calculated Total]]=[1]!Table1[[#This Row],[Adjusted Total]]</f>
        <v>1</v>
      </c>
      <c r="I211" s="127">
        <f>[1]!Table1[[#This Row],[Adjusted Total]]-[1]!Table1[[#This Row],[Calculated Total]]</f>
        <v>0</v>
      </c>
    </row>
    <row r="212" spans="1:9">
      <c r="A212" s="128">
        <v>46203</v>
      </c>
      <c r="B212" s="129">
        <v>45900</v>
      </c>
      <c r="C212" s="130" t="s">
        <v>145</v>
      </c>
      <c r="D212" s="130" t="s">
        <v>86</v>
      </c>
      <c r="E212" s="130" t="s">
        <v>151</v>
      </c>
      <c r="F212" s="131">
        <v>189116.2</v>
      </c>
      <c r="G212" s="132">
        <v>189116.2</v>
      </c>
      <c r="H212" s="123" t="b">
        <f>[1]!Table1[[#This Row],[Calculated Total]]=[1]!Table1[[#This Row],[Adjusted Total]]</f>
        <v>1</v>
      </c>
      <c r="I212" s="127">
        <f>[1]!Table1[[#This Row],[Adjusted Total]]-[1]!Table1[[#This Row],[Calculated Total]]</f>
        <v>0</v>
      </c>
    </row>
    <row r="213" spans="1:9">
      <c r="A213" s="128">
        <v>46203</v>
      </c>
      <c r="B213" s="129">
        <v>45900</v>
      </c>
      <c r="C213" s="130" t="s">
        <v>145</v>
      </c>
      <c r="D213" s="130" t="s">
        <v>86</v>
      </c>
      <c r="E213" s="130" t="s">
        <v>152</v>
      </c>
      <c r="F213" s="131">
        <v>1220.81</v>
      </c>
      <c r="G213" s="132">
        <v>1220.81</v>
      </c>
      <c r="H213" s="123" t="b">
        <f>[1]!Table1[[#This Row],[Calculated Total]]=[1]!Table1[[#This Row],[Adjusted Total]]</f>
        <v>1</v>
      </c>
      <c r="I213" s="127">
        <f>[1]!Table1[[#This Row],[Adjusted Total]]-[1]!Table1[[#This Row],[Calculated Total]]</f>
        <v>0</v>
      </c>
    </row>
    <row r="214" spans="1:9">
      <c r="A214" s="121">
        <v>46203</v>
      </c>
      <c r="B214" s="122">
        <v>45900</v>
      </c>
      <c r="C214" s="123" t="s">
        <v>145</v>
      </c>
      <c r="D214" s="123" t="s">
        <v>86</v>
      </c>
      <c r="E214" s="123" t="s">
        <v>153</v>
      </c>
      <c r="F214" s="124">
        <v>971.15</v>
      </c>
      <c r="G214" s="125">
        <v>971.15</v>
      </c>
      <c r="H214" s="123" t="b">
        <f>[1]!Table1[[#This Row],[Calculated Total]]=[1]!Table1[[#This Row],[Adjusted Total]]</f>
        <v>1</v>
      </c>
      <c r="I214" s="127">
        <f>[1]!Table1[[#This Row],[Adjusted Total]]-[1]!Table1[[#This Row],[Calculated Total]]</f>
        <v>0</v>
      </c>
    </row>
    <row r="215" spans="1:9">
      <c r="A215" s="128">
        <v>46203</v>
      </c>
      <c r="B215" s="129">
        <v>45900</v>
      </c>
      <c r="C215" s="130" t="s">
        <v>145</v>
      </c>
      <c r="D215" s="130" t="s">
        <v>86</v>
      </c>
      <c r="E215" s="130" t="s">
        <v>154</v>
      </c>
      <c r="F215" s="131">
        <v>160850.85999999999</v>
      </c>
      <c r="G215" s="132">
        <v>160850.85999999999</v>
      </c>
      <c r="H215" s="123" t="b">
        <f>[1]!Table1[[#This Row],[Calculated Total]]=[1]!Table1[[#This Row],[Adjusted Total]]</f>
        <v>1</v>
      </c>
      <c r="I215" s="127">
        <f>[1]!Table1[[#This Row],[Adjusted Total]]-[1]!Table1[[#This Row],[Calculated Total]]</f>
        <v>0</v>
      </c>
    </row>
    <row r="216" spans="1:9">
      <c r="A216" s="128">
        <v>46203</v>
      </c>
      <c r="B216" s="129">
        <v>45900</v>
      </c>
      <c r="C216" s="130" t="s">
        <v>145</v>
      </c>
      <c r="D216" s="130" t="s">
        <v>86</v>
      </c>
      <c r="E216" s="130" t="s">
        <v>155</v>
      </c>
      <c r="F216" s="131">
        <v>361633.42</v>
      </c>
      <c r="G216" s="132">
        <v>361633.42</v>
      </c>
      <c r="H216" s="123" t="b">
        <f>[1]!Table1[[#This Row],[Calculated Total]]=[1]!Table1[[#This Row],[Adjusted Total]]</f>
        <v>1</v>
      </c>
      <c r="I216" s="127">
        <f>[1]!Table1[[#This Row],[Adjusted Total]]-[1]!Table1[[#This Row],[Calculated Total]]</f>
        <v>0</v>
      </c>
    </row>
    <row r="217" spans="1:9">
      <c r="A217" s="128">
        <v>46203</v>
      </c>
      <c r="B217" s="129">
        <v>45900</v>
      </c>
      <c r="C217" s="130" t="s">
        <v>156</v>
      </c>
      <c r="D217" s="130" t="s">
        <v>86</v>
      </c>
      <c r="E217" s="130" t="s">
        <v>157</v>
      </c>
      <c r="F217" s="131">
        <v>161217.92000000001</v>
      </c>
      <c r="G217" s="132">
        <v>161217.92000000001</v>
      </c>
      <c r="H217" s="123" t="b">
        <f>[1]!Table1[[#This Row],[Calculated Total]]=[1]!Table1[[#This Row],[Adjusted Total]]</f>
        <v>1</v>
      </c>
      <c r="I217" s="127">
        <f>[1]!Table1[[#This Row],[Adjusted Total]]-[1]!Table1[[#This Row],[Calculated Total]]</f>
        <v>0</v>
      </c>
    </row>
    <row r="218" spans="1:9">
      <c r="A218" s="121">
        <v>46203</v>
      </c>
      <c r="B218" s="122">
        <v>45900</v>
      </c>
      <c r="C218" s="123" t="s">
        <v>156</v>
      </c>
      <c r="D218" s="123" t="s">
        <v>86</v>
      </c>
      <c r="E218" s="123" t="s">
        <v>158</v>
      </c>
      <c r="F218" s="124">
        <v>3502.54</v>
      </c>
      <c r="G218" s="125">
        <v>3502.54</v>
      </c>
      <c r="H218" s="123" t="b">
        <f>[1]!Table1[[#This Row],[Calculated Total]]=[1]!Table1[[#This Row],[Adjusted Total]]</f>
        <v>1</v>
      </c>
      <c r="I218" s="127">
        <f>[1]!Table1[[#This Row],[Adjusted Total]]-[1]!Table1[[#This Row],[Calculated Total]]</f>
        <v>0</v>
      </c>
    </row>
    <row r="219" spans="1:9">
      <c r="A219" s="128">
        <v>46203</v>
      </c>
      <c r="B219" s="129">
        <v>45900</v>
      </c>
      <c r="C219" s="130" t="s">
        <v>156</v>
      </c>
      <c r="D219" s="130" t="s">
        <v>86</v>
      </c>
      <c r="E219" s="130" t="s">
        <v>159</v>
      </c>
      <c r="F219" s="131">
        <v>2681.55</v>
      </c>
      <c r="G219" s="132">
        <v>2681.55</v>
      </c>
      <c r="H219" s="123" t="b">
        <f>[1]!Table1[[#This Row],[Calculated Total]]=[1]!Table1[[#This Row],[Adjusted Total]]</f>
        <v>1</v>
      </c>
      <c r="I219" s="127">
        <f>[1]!Table1[[#This Row],[Adjusted Total]]-[1]!Table1[[#This Row],[Calculated Total]]</f>
        <v>0</v>
      </c>
    </row>
    <row r="220" spans="1:9">
      <c r="A220" s="128">
        <v>46203</v>
      </c>
      <c r="B220" s="129">
        <v>45900</v>
      </c>
      <c r="C220" s="130" t="s">
        <v>160</v>
      </c>
      <c r="D220" s="130" t="s">
        <v>94</v>
      </c>
      <c r="E220" s="130" t="s">
        <v>161</v>
      </c>
      <c r="F220" s="131">
        <v>4589.82</v>
      </c>
      <c r="G220" s="132">
        <v>4589.82</v>
      </c>
      <c r="H220" s="123" t="b">
        <f>[1]!Table1[[#This Row],[Calculated Total]]=[1]!Table1[[#This Row],[Adjusted Total]]</f>
        <v>1</v>
      </c>
      <c r="I220" s="127">
        <f>[1]!Table1[[#This Row],[Adjusted Total]]-[1]!Table1[[#This Row],[Calculated Total]]</f>
        <v>0</v>
      </c>
    </row>
    <row r="221" spans="1:9">
      <c r="A221" s="121">
        <v>46203</v>
      </c>
      <c r="B221" s="122">
        <v>45900</v>
      </c>
      <c r="C221" s="123" t="s">
        <v>160</v>
      </c>
      <c r="D221" s="123" t="s">
        <v>86</v>
      </c>
      <c r="E221" s="123" t="s">
        <v>162</v>
      </c>
      <c r="F221" s="124">
        <v>218.24</v>
      </c>
      <c r="G221" s="125">
        <v>218.24</v>
      </c>
      <c r="H221" s="123" t="b">
        <f>[1]!Table1[[#This Row],[Calculated Total]]=[1]!Table1[[#This Row],[Adjusted Total]]</f>
        <v>1</v>
      </c>
      <c r="I221" s="127">
        <f>[1]!Table1[[#This Row],[Adjusted Total]]-[1]!Table1[[#This Row],[Calculated Total]]</f>
        <v>0</v>
      </c>
    </row>
    <row r="222" spans="1:9">
      <c r="A222" s="128">
        <v>46203</v>
      </c>
      <c r="B222" s="129">
        <v>45900</v>
      </c>
      <c r="C222" s="130" t="s">
        <v>160</v>
      </c>
      <c r="D222" s="130" t="s">
        <v>86</v>
      </c>
      <c r="E222" s="130" t="s">
        <v>160</v>
      </c>
      <c r="F222" s="131">
        <v>543.75</v>
      </c>
      <c r="G222" s="132">
        <v>543.75</v>
      </c>
      <c r="H222" s="123" t="b">
        <f>[1]!Table1[[#This Row],[Calculated Total]]=[1]!Table1[[#This Row],[Adjusted Total]]</f>
        <v>1</v>
      </c>
      <c r="I222" s="127">
        <f>[1]!Table1[[#This Row],[Adjusted Total]]-[1]!Table1[[#This Row],[Calculated Total]]</f>
        <v>0</v>
      </c>
    </row>
    <row r="223" spans="1:9">
      <c r="A223" s="128">
        <v>46203</v>
      </c>
      <c r="B223" s="129">
        <v>45900</v>
      </c>
      <c r="C223" s="130" t="s">
        <v>160</v>
      </c>
      <c r="D223" s="130" t="s">
        <v>86</v>
      </c>
      <c r="E223" s="130" t="s">
        <v>163</v>
      </c>
      <c r="F223" s="131">
        <v>850162.47</v>
      </c>
      <c r="G223" s="132">
        <v>850162.47</v>
      </c>
      <c r="H223" s="123" t="b">
        <f>[1]!Table1[[#This Row],[Calculated Total]]=[1]!Table1[[#This Row],[Adjusted Total]]</f>
        <v>1</v>
      </c>
      <c r="I223" s="127">
        <f>[1]!Table1[[#This Row],[Adjusted Total]]-[1]!Table1[[#This Row],[Calculated Total]]</f>
        <v>0</v>
      </c>
    </row>
    <row r="224" spans="1:9">
      <c r="A224" s="128">
        <v>46203</v>
      </c>
      <c r="B224" s="129">
        <v>45900</v>
      </c>
      <c r="C224" s="130" t="s">
        <v>160</v>
      </c>
      <c r="D224" s="130" t="s">
        <v>87</v>
      </c>
      <c r="E224" s="130" t="s">
        <v>164</v>
      </c>
      <c r="F224" s="131">
        <v>831.57</v>
      </c>
      <c r="G224" s="132">
        <v>831.57</v>
      </c>
      <c r="H224" s="123" t="b">
        <f>[1]!Table1[[#This Row],[Calculated Total]]=[1]!Table1[[#This Row],[Adjusted Total]]</f>
        <v>1</v>
      </c>
      <c r="I224" s="127">
        <f>[1]!Table1[[#This Row],[Adjusted Total]]-[1]!Table1[[#This Row],[Calculated Total]]</f>
        <v>0</v>
      </c>
    </row>
    <row r="225" spans="1:9">
      <c r="A225" s="128">
        <v>46203</v>
      </c>
      <c r="B225" s="129">
        <v>45900</v>
      </c>
      <c r="C225" s="130" t="s">
        <v>160</v>
      </c>
      <c r="D225" s="130" t="s">
        <v>87</v>
      </c>
      <c r="E225" s="130" t="s">
        <v>165</v>
      </c>
      <c r="F225" s="131">
        <v>831.57</v>
      </c>
      <c r="G225" s="132">
        <v>831.57</v>
      </c>
      <c r="H225" s="123" t="b">
        <f>[1]!Table1[[#This Row],[Calculated Total]]=[1]!Table1[[#This Row],[Adjusted Total]]</f>
        <v>1</v>
      </c>
      <c r="I225" s="127">
        <f>[1]!Table1[[#This Row],[Adjusted Total]]-[1]!Table1[[#This Row],[Calculated Total]]</f>
        <v>0</v>
      </c>
    </row>
    <row r="226" spans="1:9">
      <c r="A226" s="121">
        <v>46203</v>
      </c>
      <c r="B226" s="122">
        <v>45900</v>
      </c>
      <c r="C226" s="123" t="s">
        <v>166</v>
      </c>
      <c r="D226" s="123" t="s">
        <v>86</v>
      </c>
      <c r="E226" s="123" t="s">
        <v>167</v>
      </c>
      <c r="F226" s="124">
        <v>1275613.54</v>
      </c>
      <c r="G226" s="125">
        <v>1275613.54</v>
      </c>
      <c r="H226" s="123" t="b">
        <f>[1]!Table1[[#This Row],[Calculated Total]]=[1]!Table1[[#This Row],[Adjusted Total]]</f>
        <v>1</v>
      </c>
      <c r="I226" s="127">
        <f>[1]!Table1[[#This Row],[Adjusted Total]]-[1]!Table1[[#This Row],[Calculated Total]]</f>
        <v>0</v>
      </c>
    </row>
    <row r="227" spans="1:9">
      <c r="A227" s="128">
        <v>46203</v>
      </c>
      <c r="B227" s="129">
        <v>45900</v>
      </c>
      <c r="C227" s="130" t="s">
        <v>166</v>
      </c>
      <c r="D227" s="130" t="s">
        <v>86</v>
      </c>
      <c r="E227" s="130" t="s">
        <v>168</v>
      </c>
      <c r="F227" s="131">
        <v>483186.56</v>
      </c>
      <c r="G227" s="132">
        <v>483186.56</v>
      </c>
      <c r="H227" s="123" t="b">
        <f>[1]!Table1[[#This Row],[Calculated Total]]=[1]!Table1[[#This Row],[Adjusted Total]]</f>
        <v>1</v>
      </c>
      <c r="I227" s="127">
        <f>[1]!Table1[[#This Row],[Adjusted Total]]-[1]!Table1[[#This Row],[Calculated Total]]</f>
        <v>0</v>
      </c>
    </row>
    <row r="228" spans="1:9">
      <c r="A228" s="121">
        <v>46203</v>
      </c>
      <c r="B228" s="122">
        <v>45900</v>
      </c>
      <c r="C228" s="123" t="s">
        <v>166</v>
      </c>
      <c r="D228" s="123" t="s">
        <v>87</v>
      </c>
      <c r="E228" s="123" t="s">
        <v>169</v>
      </c>
      <c r="F228" s="124">
        <v>47600.89</v>
      </c>
      <c r="G228" s="125">
        <v>47600.89</v>
      </c>
      <c r="H228" s="123" t="b">
        <f>[1]!Table1[[#This Row],[Calculated Total]]=[1]!Table1[[#This Row],[Adjusted Total]]</f>
        <v>1</v>
      </c>
      <c r="I228" s="127">
        <f>[1]!Table1[[#This Row],[Adjusted Total]]-[1]!Table1[[#This Row],[Calculated Total]]</f>
        <v>0</v>
      </c>
    </row>
    <row r="229" spans="1:9">
      <c r="A229" s="128">
        <v>46203</v>
      </c>
      <c r="B229" s="129">
        <v>45900</v>
      </c>
      <c r="C229" s="130" t="s">
        <v>166</v>
      </c>
      <c r="D229" s="130" t="s">
        <v>87</v>
      </c>
      <c r="E229" s="130" t="s">
        <v>170</v>
      </c>
      <c r="F229" s="131">
        <v>3992.13</v>
      </c>
      <c r="G229" s="132">
        <v>3992.13</v>
      </c>
      <c r="H229" s="123" t="b">
        <f>[1]!Table1[[#This Row],[Calculated Total]]=[1]!Table1[[#This Row],[Adjusted Total]]</f>
        <v>1</v>
      </c>
      <c r="I229" s="127">
        <f>[1]!Table1[[#This Row],[Adjusted Total]]-[1]!Table1[[#This Row],[Calculated Total]]</f>
        <v>0</v>
      </c>
    </row>
    <row r="230" spans="1:9">
      <c r="A230" s="128">
        <v>46203</v>
      </c>
      <c r="B230" s="129">
        <v>45900</v>
      </c>
      <c r="C230" s="130" t="s">
        <v>166</v>
      </c>
      <c r="D230" s="130" t="s">
        <v>87</v>
      </c>
      <c r="E230" s="130" t="s">
        <v>171</v>
      </c>
      <c r="F230" s="131">
        <v>135830.07999999999</v>
      </c>
      <c r="G230" s="132">
        <v>135830.07999999999</v>
      </c>
      <c r="H230" s="123" t="b">
        <f>[1]!Table1[[#This Row],[Calculated Total]]=[1]!Table1[[#This Row],[Adjusted Total]]</f>
        <v>1</v>
      </c>
      <c r="I230" s="127">
        <f>[1]!Table1[[#This Row],[Adjusted Total]]-[1]!Table1[[#This Row],[Calculated Total]]</f>
        <v>0</v>
      </c>
    </row>
    <row r="231" spans="1:9">
      <c r="A231" s="128">
        <v>46203</v>
      </c>
      <c r="B231" s="129">
        <v>45900</v>
      </c>
      <c r="C231" s="130" t="s">
        <v>166</v>
      </c>
      <c r="D231" s="130" t="s">
        <v>87</v>
      </c>
      <c r="E231" s="130" t="s">
        <v>172</v>
      </c>
      <c r="F231" s="131">
        <v>439.2</v>
      </c>
      <c r="G231" s="132">
        <v>439.2</v>
      </c>
      <c r="H231" s="123" t="b">
        <f>[1]!Table1[[#This Row],[Calculated Total]]=[1]!Table1[[#This Row],[Adjusted Total]]</f>
        <v>1</v>
      </c>
      <c r="I231" s="127">
        <f>[1]!Table1[[#This Row],[Adjusted Total]]-[1]!Table1[[#This Row],[Calculated Total]]</f>
        <v>0</v>
      </c>
    </row>
    <row r="232" spans="1:9">
      <c r="A232" s="121">
        <v>46203</v>
      </c>
      <c r="B232" s="122">
        <v>45900</v>
      </c>
      <c r="C232" s="123" t="s">
        <v>166</v>
      </c>
      <c r="D232" s="123" t="s">
        <v>87</v>
      </c>
      <c r="E232" s="123" t="s">
        <v>173</v>
      </c>
      <c r="F232" s="124">
        <v>4443.13</v>
      </c>
      <c r="G232" s="125">
        <v>4443.13</v>
      </c>
      <c r="H232" s="123" t="b">
        <f>[1]!Table1[[#This Row],[Calculated Total]]=[1]!Table1[[#This Row],[Adjusted Total]]</f>
        <v>1</v>
      </c>
      <c r="I232" s="127">
        <f>[1]!Table1[[#This Row],[Adjusted Total]]-[1]!Table1[[#This Row],[Calculated Total]]</f>
        <v>0</v>
      </c>
    </row>
    <row r="233" spans="1:9">
      <c r="A233" s="128">
        <v>46203</v>
      </c>
      <c r="B233" s="129">
        <v>45900</v>
      </c>
      <c r="C233" s="130" t="s">
        <v>166</v>
      </c>
      <c r="D233" s="130" t="s">
        <v>87</v>
      </c>
      <c r="E233" s="130" t="s">
        <v>174</v>
      </c>
      <c r="F233" s="131">
        <v>5550.47</v>
      </c>
      <c r="G233" s="132">
        <v>5550.47</v>
      </c>
      <c r="H233" s="123" t="b">
        <f>[1]!Table1[[#This Row],[Calculated Total]]=[1]!Table1[[#This Row],[Adjusted Total]]</f>
        <v>1</v>
      </c>
      <c r="I233" s="127">
        <f>[1]!Table1[[#This Row],[Adjusted Total]]-[1]!Table1[[#This Row],[Calculated Total]]</f>
        <v>0</v>
      </c>
    </row>
    <row r="234" spans="1:9">
      <c r="A234" s="128">
        <v>46203</v>
      </c>
      <c r="B234" s="129">
        <v>45900</v>
      </c>
      <c r="C234" s="130" t="s">
        <v>166</v>
      </c>
      <c r="D234" s="130" t="s">
        <v>87</v>
      </c>
      <c r="E234" s="130" t="s">
        <v>175</v>
      </c>
      <c r="F234" s="131">
        <v>4482.25</v>
      </c>
      <c r="G234" s="132">
        <v>4482.25</v>
      </c>
      <c r="H234" s="123" t="b">
        <f>[1]!Table1[[#This Row],[Calculated Total]]=[1]!Table1[[#This Row],[Adjusted Total]]</f>
        <v>1</v>
      </c>
      <c r="I234" s="127">
        <f>[1]!Table1[[#This Row],[Adjusted Total]]-[1]!Table1[[#This Row],[Calculated Total]]</f>
        <v>0</v>
      </c>
    </row>
    <row r="235" spans="1:9">
      <c r="A235" s="128">
        <v>46203</v>
      </c>
      <c r="B235" s="129">
        <v>45900</v>
      </c>
      <c r="C235" s="130" t="s">
        <v>166</v>
      </c>
      <c r="D235" s="130" t="s">
        <v>87</v>
      </c>
      <c r="E235" s="130" t="s">
        <v>176</v>
      </c>
      <c r="F235" s="131">
        <v>1259.95</v>
      </c>
      <c r="G235" s="132">
        <v>1259.95</v>
      </c>
      <c r="H235" s="123" t="b">
        <f>[1]!Table1[[#This Row],[Calculated Total]]=[1]!Table1[[#This Row],[Adjusted Total]]</f>
        <v>1</v>
      </c>
      <c r="I235" s="127">
        <f>[1]!Table1[[#This Row],[Adjusted Total]]-[1]!Table1[[#This Row],[Calculated Total]]</f>
        <v>0</v>
      </c>
    </row>
    <row r="236" spans="1:9">
      <c r="A236" s="128">
        <v>46203</v>
      </c>
      <c r="B236" s="129">
        <v>45900</v>
      </c>
      <c r="C236" s="130" t="s">
        <v>166</v>
      </c>
      <c r="D236" s="130" t="s">
        <v>87</v>
      </c>
      <c r="E236" s="130" t="s">
        <v>177</v>
      </c>
      <c r="F236" s="131">
        <v>22476.58</v>
      </c>
      <c r="G236" s="132">
        <v>22476.58</v>
      </c>
      <c r="H236" s="123" t="b">
        <f>[1]!Table1[[#This Row],[Calculated Total]]=[1]!Table1[[#This Row],[Adjusted Total]]</f>
        <v>1</v>
      </c>
      <c r="I236" s="127">
        <f>[1]!Table1[[#This Row],[Adjusted Total]]-[1]!Table1[[#This Row],[Calculated Total]]</f>
        <v>0</v>
      </c>
    </row>
    <row r="237" spans="1:9">
      <c r="A237" s="121">
        <v>46203</v>
      </c>
      <c r="B237" s="122">
        <v>45900</v>
      </c>
      <c r="C237" s="123" t="s">
        <v>178</v>
      </c>
      <c r="D237" s="123" t="s">
        <v>86</v>
      </c>
      <c r="E237" s="123" t="s">
        <v>179</v>
      </c>
      <c r="F237" s="124">
        <v>3485.22</v>
      </c>
      <c r="G237" s="125">
        <v>3485.22</v>
      </c>
      <c r="H237" s="123" t="b">
        <f>[1]!Table1[[#This Row],[Calculated Total]]=[1]!Table1[[#This Row],[Adjusted Total]]</f>
        <v>1</v>
      </c>
      <c r="I237" s="127">
        <f>[1]!Table1[[#This Row],[Adjusted Total]]-[1]!Table1[[#This Row],[Calculated Total]]</f>
        <v>0</v>
      </c>
    </row>
    <row r="238" spans="1:9">
      <c r="A238" s="128">
        <v>46203</v>
      </c>
      <c r="B238" s="129">
        <v>45900</v>
      </c>
      <c r="C238" s="130" t="s">
        <v>178</v>
      </c>
      <c r="D238" s="130" t="s">
        <v>86</v>
      </c>
      <c r="E238" s="130" t="s">
        <v>180</v>
      </c>
      <c r="F238" s="131">
        <v>36161.160000000003</v>
      </c>
      <c r="G238" s="132">
        <v>36161.160000000003</v>
      </c>
      <c r="H238" s="123" t="b">
        <f>[1]!Table1[[#This Row],[Calculated Total]]=[1]!Table1[[#This Row],[Adjusted Total]]</f>
        <v>1</v>
      </c>
      <c r="I238" s="127">
        <f>[1]!Table1[[#This Row],[Adjusted Total]]-[1]!Table1[[#This Row],[Calculated Total]]</f>
        <v>0</v>
      </c>
    </row>
    <row r="239" spans="1:9">
      <c r="A239" s="128">
        <v>46203</v>
      </c>
      <c r="B239" s="129">
        <v>45900</v>
      </c>
      <c r="C239" s="130" t="s">
        <v>178</v>
      </c>
      <c r="D239" s="130" t="s">
        <v>86</v>
      </c>
      <c r="E239" s="130" t="s">
        <v>181</v>
      </c>
      <c r="F239" s="131">
        <v>3241.15</v>
      </c>
      <c r="G239" s="132">
        <v>3241.15</v>
      </c>
      <c r="H239" s="123" t="b">
        <f>[1]!Table1[[#This Row],[Calculated Total]]=[1]!Table1[[#This Row],[Adjusted Total]]</f>
        <v>1</v>
      </c>
      <c r="I239" s="127">
        <f>[1]!Table1[[#This Row],[Adjusted Total]]-[1]!Table1[[#This Row],[Calculated Total]]</f>
        <v>0</v>
      </c>
    </row>
    <row r="240" spans="1:9">
      <c r="A240" s="128">
        <v>46203</v>
      </c>
      <c r="B240" s="129">
        <v>45900</v>
      </c>
      <c r="C240" s="130" t="s">
        <v>178</v>
      </c>
      <c r="D240" s="130" t="s">
        <v>86</v>
      </c>
      <c r="E240" s="130" t="s">
        <v>182</v>
      </c>
      <c r="F240" s="131">
        <v>580680.37</v>
      </c>
      <c r="G240" s="132">
        <v>580680.37</v>
      </c>
      <c r="H240" s="123" t="b">
        <f>[1]!Table1[[#This Row],[Calculated Total]]=[1]!Table1[[#This Row],[Adjusted Total]]</f>
        <v>1</v>
      </c>
      <c r="I240" s="127">
        <f>[1]!Table1[[#This Row],[Adjusted Total]]-[1]!Table1[[#This Row],[Calculated Total]]</f>
        <v>0</v>
      </c>
    </row>
    <row r="241" spans="1:9">
      <c r="A241" s="128">
        <v>46203</v>
      </c>
      <c r="B241" s="129">
        <v>45900</v>
      </c>
      <c r="C241" s="130" t="s">
        <v>178</v>
      </c>
      <c r="D241" s="130" t="s">
        <v>87</v>
      </c>
      <c r="E241" s="130" t="s">
        <v>183</v>
      </c>
      <c r="F241" s="131">
        <v>113085.42</v>
      </c>
      <c r="G241" s="132">
        <v>113085.42</v>
      </c>
      <c r="H241" s="123" t="b">
        <f>[1]!Table1[[#This Row],[Calculated Total]]=[1]!Table1[[#This Row],[Adjusted Total]]</f>
        <v>1</v>
      </c>
      <c r="I241" s="127">
        <f>[1]!Table1[[#This Row],[Adjusted Total]]-[1]!Table1[[#This Row],[Calculated Total]]</f>
        <v>0</v>
      </c>
    </row>
    <row r="242" spans="1:9">
      <c r="A242" s="121">
        <v>46203</v>
      </c>
      <c r="B242" s="122">
        <v>45900</v>
      </c>
      <c r="C242" s="123" t="s">
        <v>184</v>
      </c>
      <c r="D242" s="123" t="s">
        <v>86</v>
      </c>
      <c r="E242" s="123" t="s">
        <v>185</v>
      </c>
      <c r="F242" s="124">
        <v>2588.3000000000002</v>
      </c>
      <c r="G242" s="125">
        <v>2588.3000000000002</v>
      </c>
      <c r="H242" s="123" t="b">
        <f>[1]!Table1[[#This Row],[Calculated Total]]=[1]!Table1[[#This Row],[Adjusted Total]]</f>
        <v>1</v>
      </c>
      <c r="I242" s="127">
        <f>[1]!Table1[[#This Row],[Adjusted Total]]-[1]!Table1[[#This Row],[Calculated Total]]</f>
        <v>0</v>
      </c>
    </row>
    <row r="243" spans="1:9">
      <c r="A243" s="128">
        <v>46203</v>
      </c>
      <c r="B243" s="129">
        <v>45900</v>
      </c>
      <c r="C243" s="130" t="s">
        <v>184</v>
      </c>
      <c r="D243" s="130" t="s">
        <v>86</v>
      </c>
      <c r="E243" s="130" t="s">
        <v>186</v>
      </c>
      <c r="F243" s="131">
        <v>17032.7</v>
      </c>
      <c r="G243" s="132">
        <v>17032.7</v>
      </c>
      <c r="H243" s="123" t="b">
        <f>[1]!Table1[[#This Row],[Calculated Total]]=[1]!Table1[[#This Row],[Adjusted Total]]</f>
        <v>1</v>
      </c>
      <c r="I243" s="127">
        <f>[1]!Table1[[#This Row],[Adjusted Total]]-[1]!Table1[[#This Row],[Calculated Total]]</f>
        <v>0</v>
      </c>
    </row>
    <row r="244" spans="1:9">
      <c r="A244" s="128">
        <v>46203</v>
      </c>
      <c r="B244" s="129">
        <v>45900</v>
      </c>
      <c r="C244" s="130" t="s">
        <v>184</v>
      </c>
      <c r="D244" s="130" t="s">
        <v>86</v>
      </c>
      <c r="E244" s="130" t="s">
        <v>187</v>
      </c>
      <c r="F244" s="131">
        <v>151781.85</v>
      </c>
      <c r="G244" s="132">
        <v>151781.85</v>
      </c>
      <c r="H244" s="123" t="b">
        <f>[1]!Table1[[#This Row],[Calculated Total]]=[1]!Table1[[#This Row],[Adjusted Total]]</f>
        <v>1</v>
      </c>
      <c r="I244" s="127">
        <f>[1]!Table1[[#This Row],[Adjusted Total]]-[1]!Table1[[#This Row],[Calculated Total]]</f>
        <v>0</v>
      </c>
    </row>
    <row r="245" spans="1:9">
      <c r="A245" s="128">
        <v>46203</v>
      </c>
      <c r="B245" s="129">
        <v>45900</v>
      </c>
      <c r="C245" s="130" t="s">
        <v>184</v>
      </c>
      <c r="D245" s="130" t="s">
        <v>86</v>
      </c>
      <c r="E245" s="130" t="s">
        <v>188</v>
      </c>
      <c r="F245" s="131">
        <v>4678.38</v>
      </c>
      <c r="G245" s="132">
        <v>4678.38</v>
      </c>
      <c r="H245" s="123" t="b">
        <f>[1]!Table1[[#This Row],[Calculated Total]]=[1]!Table1[[#This Row],[Adjusted Total]]</f>
        <v>1</v>
      </c>
      <c r="I245" s="127">
        <f>[1]!Table1[[#This Row],[Adjusted Total]]-[1]!Table1[[#This Row],[Calculated Total]]</f>
        <v>0</v>
      </c>
    </row>
    <row r="246" spans="1:9">
      <c r="A246" s="128">
        <v>46203</v>
      </c>
      <c r="B246" s="129">
        <v>45900</v>
      </c>
      <c r="C246" s="130" t="s">
        <v>184</v>
      </c>
      <c r="D246" s="130" t="s">
        <v>86</v>
      </c>
      <c r="E246" s="130" t="s">
        <v>189</v>
      </c>
      <c r="F246" s="131">
        <v>6225.87</v>
      </c>
      <c r="G246" s="132">
        <v>6225.87</v>
      </c>
      <c r="H246" s="123" t="b">
        <f>[1]!Table1[[#This Row],[Calculated Total]]=[1]!Table1[[#This Row],[Adjusted Total]]</f>
        <v>1</v>
      </c>
      <c r="I246" s="127">
        <f>[1]!Table1[[#This Row],[Adjusted Total]]-[1]!Table1[[#This Row],[Calculated Total]]</f>
        <v>0</v>
      </c>
    </row>
    <row r="247" spans="1:9">
      <c r="A247" s="121">
        <v>46203</v>
      </c>
      <c r="B247" s="122">
        <v>45900</v>
      </c>
      <c r="C247" s="123" t="s">
        <v>184</v>
      </c>
      <c r="D247" s="123" t="s">
        <v>87</v>
      </c>
      <c r="E247" s="123" t="s">
        <v>190</v>
      </c>
      <c r="F247" s="124">
        <v>15985.32</v>
      </c>
      <c r="G247" s="125">
        <v>15985.32</v>
      </c>
      <c r="H247" s="123" t="b">
        <f>[1]!Table1[[#This Row],[Calculated Total]]=[1]!Table1[[#This Row],[Adjusted Total]]</f>
        <v>1</v>
      </c>
      <c r="I247" s="127">
        <f>[1]!Table1[[#This Row],[Adjusted Total]]-[1]!Table1[[#This Row],[Calculated Total]]</f>
        <v>0</v>
      </c>
    </row>
    <row r="248" spans="1:9">
      <c r="A248" s="128">
        <v>46203</v>
      </c>
      <c r="B248" s="129">
        <v>45900</v>
      </c>
      <c r="C248" s="130" t="s">
        <v>184</v>
      </c>
      <c r="D248" s="130" t="s">
        <v>87</v>
      </c>
      <c r="E248" s="130" t="s">
        <v>191</v>
      </c>
      <c r="F248" s="131">
        <v>6039.39</v>
      </c>
      <c r="G248" s="132">
        <v>6039.39</v>
      </c>
      <c r="H248" s="123" t="b">
        <f>[1]!Table1[[#This Row],[Calculated Total]]=[1]!Table1[[#This Row],[Adjusted Total]]</f>
        <v>1</v>
      </c>
      <c r="I248" s="127">
        <f>[1]!Table1[[#This Row],[Adjusted Total]]-[1]!Table1[[#This Row],[Calculated Total]]</f>
        <v>0</v>
      </c>
    </row>
    <row r="249" spans="1:9">
      <c r="A249" s="128">
        <v>46203</v>
      </c>
      <c r="B249" s="129">
        <v>45900</v>
      </c>
      <c r="C249" s="130" t="s">
        <v>184</v>
      </c>
      <c r="D249" s="130" t="s">
        <v>87</v>
      </c>
      <c r="E249" s="130" t="s">
        <v>192</v>
      </c>
      <c r="F249" s="131">
        <v>3414.88</v>
      </c>
      <c r="G249" s="132">
        <v>3414.88</v>
      </c>
      <c r="H249" s="123" t="b">
        <f>[1]!Table1[[#This Row],[Calculated Total]]=[1]!Table1[[#This Row],[Adjusted Total]]</f>
        <v>1</v>
      </c>
      <c r="I249" s="127">
        <f>[1]!Table1[[#This Row],[Adjusted Total]]-[1]!Table1[[#This Row],[Calculated Total]]</f>
        <v>0</v>
      </c>
    </row>
    <row r="250" spans="1:9">
      <c r="A250" s="128">
        <v>46203</v>
      </c>
      <c r="B250" s="129">
        <v>45900</v>
      </c>
      <c r="C250" s="130" t="s">
        <v>193</v>
      </c>
      <c r="D250" s="130" t="s">
        <v>94</v>
      </c>
      <c r="E250" s="130" t="s">
        <v>194</v>
      </c>
      <c r="F250" s="131">
        <v>1588.67</v>
      </c>
      <c r="G250" s="132">
        <v>1588.67</v>
      </c>
      <c r="H250" s="123" t="b">
        <f>[1]!Table1[[#This Row],[Calculated Total]]=[1]!Table1[[#This Row],[Adjusted Total]]</f>
        <v>1</v>
      </c>
      <c r="I250" s="127">
        <f>[1]!Table1[[#This Row],[Adjusted Total]]-[1]!Table1[[#This Row],[Calculated Total]]</f>
        <v>0</v>
      </c>
    </row>
    <row r="251" spans="1:9">
      <c r="A251" s="121">
        <v>46203</v>
      </c>
      <c r="B251" s="122">
        <v>45900</v>
      </c>
      <c r="C251" s="123" t="s">
        <v>193</v>
      </c>
      <c r="D251" s="123" t="s">
        <v>94</v>
      </c>
      <c r="E251" s="123" t="s">
        <v>195</v>
      </c>
      <c r="F251" s="124">
        <v>191.97</v>
      </c>
      <c r="G251" s="125">
        <v>191.97</v>
      </c>
      <c r="H251" s="123" t="b">
        <f>[1]!Table1[[#This Row],[Calculated Total]]=[1]!Table1[[#This Row],[Adjusted Total]]</f>
        <v>1</v>
      </c>
      <c r="I251" s="127">
        <f>[1]!Table1[[#This Row],[Adjusted Total]]-[1]!Table1[[#This Row],[Calculated Total]]</f>
        <v>0</v>
      </c>
    </row>
    <row r="252" spans="1:9">
      <c r="A252" s="128">
        <v>46203</v>
      </c>
      <c r="B252" s="129">
        <v>45900</v>
      </c>
      <c r="C252" s="130" t="s">
        <v>193</v>
      </c>
      <c r="D252" s="130" t="s">
        <v>86</v>
      </c>
      <c r="E252" s="130" t="s">
        <v>196</v>
      </c>
      <c r="F252" s="131">
        <v>27380.76</v>
      </c>
      <c r="G252" s="132">
        <v>27380.76</v>
      </c>
      <c r="H252" s="123" t="b">
        <f>[1]!Table1[[#This Row],[Calculated Total]]=[1]!Table1[[#This Row],[Adjusted Total]]</f>
        <v>1</v>
      </c>
      <c r="I252" s="127">
        <f>[1]!Table1[[#This Row],[Adjusted Total]]-[1]!Table1[[#This Row],[Calculated Total]]</f>
        <v>0</v>
      </c>
    </row>
    <row r="253" spans="1:9">
      <c r="A253" s="121">
        <v>46203</v>
      </c>
      <c r="B253" s="122">
        <v>45900</v>
      </c>
      <c r="C253" s="123" t="s">
        <v>193</v>
      </c>
      <c r="D253" s="123" t="s">
        <v>86</v>
      </c>
      <c r="E253" s="123" t="s">
        <v>197</v>
      </c>
      <c r="F253" s="124">
        <v>2607019.2000000002</v>
      </c>
      <c r="G253" s="125">
        <v>2590352.54</v>
      </c>
      <c r="H253" s="123" t="b">
        <f>[1]!Table1[[#This Row],[Calculated Total]]=[1]!Table1[[#This Row],[Adjusted Total]]</f>
        <v>0</v>
      </c>
      <c r="I253" s="127">
        <f>[1]!Table1[[#This Row],[Adjusted Total]]-[1]!Table1[[#This Row],[Calculated Total]]</f>
        <v>-16666.660000000149</v>
      </c>
    </row>
    <row r="254" spans="1:9">
      <c r="A254" s="128">
        <v>46203</v>
      </c>
      <c r="B254" s="129">
        <v>45900</v>
      </c>
      <c r="C254" s="130" t="s">
        <v>193</v>
      </c>
      <c r="D254" s="130" t="s">
        <v>86</v>
      </c>
      <c r="E254" s="130" t="s">
        <v>198</v>
      </c>
      <c r="F254" s="131">
        <v>76134.09</v>
      </c>
      <c r="G254" s="132">
        <v>92800.75</v>
      </c>
      <c r="H254" s="123" t="b">
        <f>[1]!Table1[[#This Row],[Calculated Total]]=[1]!Table1[[#This Row],[Adjusted Total]]</f>
        <v>0</v>
      </c>
      <c r="I254" s="127">
        <f>[1]!Table1[[#This Row],[Adjusted Total]]-[1]!Table1[[#This Row],[Calculated Total]]</f>
        <v>16666.660000000003</v>
      </c>
    </row>
    <row r="255" spans="1:9">
      <c r="A255" s="128">
        <v>46203</v>
      </c>
      <c r="B255" s="129">
        <v>45900</v>
      </c>
      <c r="C255" s="130" t="s">
        <v>193</v>
      </c>
      <c r="D255" s="130" t="s">
        <v>87</v>
      </c>
      <c r="E255" s="130" t="s">
        <v>88</v>
      </c>
      <c r="F255" s="131">
        <v>1879.05</v>
      </c>
      <c r="G255" s="132">
        <v>1879.05</v>
      </c>
      <c r="H255" s="123" t="b">
        <f>[1]!Table1[[#This Row],[Calculated Total]]=[1]!Table1[[#This Row],[Adjusted Total]]</f>
        <v>1</v>
      </c>
      <c r="I255" s="127">
        <f>[1]!Table1[[#This Row],[Adjusted Total]]-[1]!Table1[[#This Row],[Calculated Total]]</f>
        <v>0</v>
      </c>
    </row>
    <row r="256" spans="1:9">
      <c r="A256" s="128">
        <v>46203</v>
      </c>
      <c r="B256" s="129">
        <v>45900</v>
      </c>
      <c r="C256" s="130" t="s">
        <v>193</v>
      </c>
      <c r="D256" s="130" t="s">
        <v>87</v>
      </c>
      <c r="E256" s="130" t="s">
        <v>199</v>
      </c>
      <c r="F256" s="131">
        <v>98942.15</v>
      </c>
      <c r="G256" s="132">
        <v>98942.15</v>
      </c>
      <c r="H256" s="123" t="b">
        <f>[1]!Table1[[#This Row],[Calculated Total]]=[1]!Table1[[#This Row],[Adjusted Total]]</f>
        <v>1</v>
      </c>
      <c r="I256" s="127">
        <f>[1]!Table1[[#This Row],[Adjusted Total]]-[1]!Table1[[#This Row],[Calculated Total]]</f>
        <v>0</v>
      </c>
    </row>
    <row r="257" spans="1:9">
      <c r="A257" s="128">
        <v>46203</v>
      </c>
      <c r="B257" s="129">
        <v>45900</v>
      </c>
      <c r="C257" s="130" t="s">
        <v>193</v>
      </c>
      <c r="D257" s="130" t="s">
        <v>87</v>
      </c>
      <c r="E257" s="130" t="s">
        <v>200</v>
      </c>
      <c r="F257" s="131">
        <v>14397.23</v>
      </c>
      <c r="G257" s="132">
        <v>14397.23</v>
      </c>
      <c r="H257" s="123" t="b">
        <f>[1]!Table1[[#This Row],[Calculated Total]]=[1]!Table1[[#This Row],[Adjusted Total]]</f>
        <v>1</v>
      </c>
      <c r="I257" s="127">
        <f>[1]!Table1[[#This Row],[Adjusted Total]]-[1]!Table1[[#This Row],[Calculated Total]]</f>
        <v>0</v>
      </c>
    </row>
    <row r="258" spans="1:9">
      <c r="A258" s="121">
        <v>46203</v>
      </c>
      <c r="B258" s="122">
        <v>45900</v>
      </c>
      <c r="C258" s="123" t="s">
        <v>193</v>
      </c>
      <c r="D258" s="123" t="s">
        <v>87</v>
      </c>
      <c r="E258" s="123" t="s">
        <v>201</v>
      </c>
      <c r="F258" s="124">
        <v>12725.32</v>
      </c>
      <c r="G258" s="125">
        <v>12725.32</v>
      </c>
      <c r="H258" s="123" t="b">
        <f>[1]!Table1[[#This Row],[Calculated Total]]=[1]!Table1[[#This Row],[Adjusted Total]]</f>
        <v>1</v>
      </c>
      <c r="I258" s="127">
        <f>[1]!Table1[[#This Row],[Adjusted Total]]-[1]!Table1[[#This Row],[Calculated Total]]</f>
        <v>0</v>
      </c>
    </row>
    <row r="259" spans="1:9">
      <c r="A259" s="128">
        <v>46203</v>
      </c>
      <c r="B259" s="129">
        <v>45900</v>
      </c>
      <c r="C259" s="130" t="s">
        <v>193</v>
      </c>
      <c r="D259" s="130" t="s">
        <v>87</v>
      </c>
      <c r="E259" s="130" t="s">
        <v>202</v>
      </c>
      <c r="F259" s="131">
        <v>28200.53</v>
      </c>
      <c r="G259" s="132">
        <v>28200.53</v>
      </c>
      <c r="H259" s="123" t="b">
        <f>[1]!Table1[[#This Row],[Calculated Total]]=[1]!Table1[[#This Row],[Adjusted Total]]</f>
        <v>1</v>
      </c>
      <c r="I259" s="127">
        <f>[1]!Table1[[#This Row],[Adjusted Total]]-[1]!Table1[[#This Row],[Calculated Total]]</f>
        <v>0</v>
      </c>
    </row>
    <row r="260" spans="1:9">
      <c r="A260" s="128">
        <v>46203</v>
      </c>
      <c r="B260" s="129">
        <v>45900</v>
      </c>
      <c r="C260" s="130" t="s">
        <v>193</v>
      </c>
      <c r="D260" s="130" t="s">
        <v>87</v>
      </c>
      <c r="E260" s="130" t="s">
        <v>203</v>
      </c>
      <c r="F260" s="131">
        <v>16294.62</v>
      </c>
      <c r="G260" s="132">
        <v>16294.62</v>
      </c>
      <c r="H260" s="123" t="b">
        <f>[1]!Table1[[#This Row],[Calculated Total]]=[1]!Table1[[#This Row],[Adjusted Total]]</f>
        <v>1</v>
      </c>
      <c r="I260" s="127">
        <f>[1]!Table1[[#This Row],[Adjusted Total]]-[1]!Table1[[#This Row],[Calculated Total]]</f>
        <v>0</v>
      </c>
    </row>
    <row r="261" spans="1:9">
      <c r="A261" s="128">
        <v>46203</v>
      </c>
      <c r="B261" s="129">
        <v>45900</v>
      </c>
      <c r="C261" s="130" t="s">
        <v>193</v>
      </c>
      <c r="D261" s="130" t="s">
        <v>87</v>
      </c>
      <c r="E261" s="130" t="s">
        <v>204</v>
      </c>
      <c r="F261" s="131">
        <v>10215.64</v>
      </c>
      <c r="G261" s="132">
        <v>10215.64</v>
      </c>
      <c r="H261" s="123" t="b">
        <f>[1]!Table1[[#This Row],[Calculated Total]]=[1]!Table1[[#This Row],[Adjusted Total]]</f>
        <v>1</v>
      </c>
      <c r="I261" s="127">
        <f>[1]!Table1[[#This Row],[Adjusted Total]]-[1]!Table1[[#This Row],[Calculated Total]]</f>
        <v>0</v>
      </c>
    </row>
    <row r="262" spans="1:9">
      <c r="A262" s="128">
        <v>46203</v>
      </c>
      <c r="B262" s="129">
        <v>45900</v>
      </c>
      <c r="C262" s="130" t="s">
        <v>193</v>
      </c>
      <c r="D262" s="130" t="s">
        <v>87</v>
      </c>
      <c r="E262" s="130" t="s">
        <v>205</v>
      </c>
      <c r="F262" s="131">
        <v>52429.56</v>
      </c>
      <c r="G262" s="132">
        <v>52429.56</v>
      </c>
      <c r="H262" s="123" t="b">
        <f>[1]!Table1[[#This Row],[Calculated Total]]=[1]!Table1[[#This Row],[Adjusted Total]]</f>
        <v>1</v>
      </c>
      <c r="I262" s="127">
        <f>[1]!Table1[[#This Row],[Adjusted Total]]-[1]!Table1[[#This Row],[Calculated Total]]</f>
        <v>0</v>
      </c>
    </row>
    <row r="263" spans="1:9">
      <c r="A263" s="128">
        <v>46203</v>
      </c>
      <c r="B263" s="129">
        <v>45900</v>
      </c>
      <c r="C263" s="130" t="s">
        <v>206</v>
      </c>
      <c r="D263" s="130" t="s">
        <v>86</v>
      </c>
      <c r="E263" s="130" t="s">
        <v>207</v>
      </c>
      <c r="F263" s="131">
        <v>243083.07</v>
      </c>
      <c r="G263" s="132">
        <v>243083.07</v>
      </c>
      <c r="H263" s="123" t="b">
        <f>[1]!Table1[[#This Row],[Calculated Total]]=[1]!Table1[[#This Row],[Adjusted Total]]</f>
        <v>1</v>
      </c>
      <c r="I263" s="127">
        <f>[1]!Table1[[#This Row],[Adjusted Total]]-[1]!Table1[[#This Row],[Calculated Total]]</f>
        <v>0</v>
      </c>
    </row>
    <row r="264" spans="1:9">
      <c r="A264" s="128">
        <v>46203</v>
      </c>
      <c r="B264" s="129">
        <v>45900</v>
      </c>
      <c r="C264" s="130" t="s">
        <v>206</v>
      </c>
      <c r="D264" s="130" t="s">
        <v>87</v>
      </c>
      <c r="E264" s="130" t="s">
        <v>208</v>
      </c>
      <c r="F264" s="131">
        <v>14394.32</v>
      </c>
      <c r="G264" s="132">
        <v>14394.32</v>
      </c>
      <c r="H264" s="123" t="b">
        <f>[1]!Table1[[#This Row],[Calculated Total]]=[1]!Table1[[#This Row],[Adjusted Total]]</f>
        <v>1</v>
      </c>
      <c r="I264" s="127">
        <f>[1]!Table1[[#This Row],[Adjusted Total]]-[1]!Table1[[#This Row],[Calculated Total]]</f>
        <v>0</v>
      </c>
    </row>
    <row r="265" spans="1:9">
      <c r="A265" s="121">
        <v>46203</v>
      </c>
      <c r="B265" s="122">
        <v>45900</v>
      </c>
      <c r="C265" s="123" t="s">
        <v>209</v>
      </c>
      <c r="D265" s="123" t="s">
        <v>86</v>
      </c>
      <c r="E265" s="123" t="s">
        <v>210</v>
      </c>
      <c r="F265" s="124">
        <v>22376.29</v>
      </c>
      <c r="G265" s="125">
        <v>22376.29</v>
      </c>
      <c r="H265" s="123" t="b">
        <f>[1]!Table1[[#This Row],[Calculated Total]]=[1]!Table1[[#This Row],[Adjusted Total]]</f>
        <v>1</v>
      </c>
      <c r="I265" s="127">
        <f>[1]!Table1[[#This Row],[Adjusted Total]]-[1]!Table1[[#This Row],[Calculated Total]]</f>
        <v>0</v>
      </c>
    </row>
    <row r="266" spans="1:9">
      <c r="A266" s="128">
        <v>46203</v>
      </c>
      <c r="B266" s="129">
        <v>45900</v>
      </c>
      <c r="C266" s="130" t="s">
        <v>209</v>
      </c>
      <c r="D266" s="130" t="s">
        <v>86</v>
      </c>
      <c r="E266" s="130" t="s">
        <v>211</v>
      </c>
      <c r="F266" s="131">
        <v>73499.88</v>
      </c>
      <c r="G266" s="132">
        <v>73499.88</v>
      </c>
      <c r="H266" s="123" t="b">
        <f>[1]!Table1[[#This Row],[Calculated Total]]=[1]!Table1[[#This Row],[Adjusted Total]]</f>
        <v>1</v>
      </c>
      <c r="I266" s="127">
        <f>[1]!Table1[[#This Row],[Adjusted Total]]-[1]!Table1[[#This Row],[Calculated Total]]</f>
        <v>0</v>
      </c>
    </row>
    <row r="267" spans="1:9">
      <c r="A267" s="121">
        <v>46203</v>
      </c>
      <c r="B267" s="122">
        <v>45900</v>
      </c>
      <c r="C267" s="123" t="s">
        <v>209</v>
      </c>
      <c r="D267" s="123" t="s">
        <v>86</v>
      </c>
      <c r="E267" s="123" t="s">
        <v>212</v>
      </c>
      <c r="F267" s="124">
        <v>17815.080000000002</v>
      </c>
      <c r="G267" s="125">
        <v>17815.080000000002</v>
      </c>
      <c r="H267" s="123" t="b">
        <f>[1]!Table1[[#This Row],[Calculated Total]]=[1]!Table1[[#This Row],[Adjusted Total]]</f>
        <v>1</v>
      </c>
      <c r="I267" s="127">
        <f>[1]!Table1[[#This Row],[Adjusted Total]]-[1]!Table1[[#This Row],[Calculated Total]]</f>
        <v>0</v>
      </c>
    </row>
    <row r="268" spans="1:9">
      <c r="A268" s="128">
        <v>46203</v>
      </c>
      <c r="B268" s="129">
        <v>45900</v>
      </c>
      <c r="C268" s="130" t="s">
        <v>209</v>
      </c>
      <c r="D268" s="130" t="s">
        <v>86</v>
      </c>
      <c r="E268" s="130" t="s">
        <v>213</v>
      </c>
      <c r="F268" s="131">
        <v>1011.42</v>
      </c>
      <c r="G268" s="132">
        <v>1011.42</v>
      </c>
      <c r="H268" s="123" t="b">
        <f>[1]!Table1[[#This Row],[Calculated Total]]=[1]!Table1[[#This Row],[Adjusted Total]]</f>
        <v>1</v>
      </c>
      <c r="I268" s="127">
        <f>[1]!Table1[[#This Row],[Adjusted Total]]-[1]!Table1[[#This Row],[Calculated Total]]</f>
        <v>0</v>
      </c>
    </row>
    <row r="269" spans="1:9">
      <c r="A269" s="128">
        <v>46203</v>
      </c>
      <c r="B269" s="129">
        <v>45900</v>
      </c>
      <c r="C269" s="130" t="s">
        <v>209</v>
      </c>
      <c r="D269" s="130" t="s">
        <v>86</v>
      </c>
      <c r="E269" s="130" t="s">
        <v>214</v>
      </c>
      <c r="F269" s="131">
        <v>2327916.16</v>
      </c>
      <c r="G269" s="132">
        <v>2327916.16</v>
      </c>
      <c r="H269" s="123" t="b">
        <f>[1]!Table1[[#This Row],[Calculated Total]]=[1]!Table1[[#This Row],[Adjusted Total]]</f>
        <v>1</v>
      </c>
      <c r="I269" s="127">
        <f>[1]!Table1[[#This Row],[Adjusted Total]]-[1]!Table1[[#This Row],[Calculated Total]]</f>
        <v>0</v>
      </c>
    </row>
    <row r="270" spans="1:9">
      <c r="A270" s="128">
        <v>46203</v>
      </c>
      <c r="B270" s="129">
        <v>45900</v>
      </c>
      <c r="C270" s="130" t="s">
        <v>209</v>
      </c>
      <c r="D270" s="130" t="s">
        <v>86</v>
      </c>
      <c r="E270" s="130" t="s">
        <v>215</v>
      </c>
      <c r="F270" s="131">
        <v>148879.82999999999</v>
      </c>
      <c r="G270" s="132">
        <v>148879.82999999999</v>
      </c>
      <c r="H270" s="123" t="b">
        <f>[1]!Table1[[#This Row],[Calculated Total]]=[1]!Table1[[#This Row],[Adjusted Total]]</f>
        <v>1</v>
      </c>
      <c r="I270" s="127">
        <f>[1]!Table1[[#This Row],[Adjusted Total]]-[1]!Table1[[#This Row],[Calculated Total]]</f>
        <v>0</v>
      </c>
    </row>
    <row r="271" spans="1:9">
      <c r="A271" s="128">
        <v>46203</v>
      </c>
      <c r="B271" s="129">
        <v>45900</v>
      </c>
      <c r="C271" s="130" t="s">
        <v>209</v>
      </c>
      <c r="D271" s="130" t="s">
        <v>86</v>
      </c>
      <c r="E271" s="130" t="s">
        <v>216</v>
      </c>
      <c r="F271" s="131">
        <v>53453.32</v>
      </c>
      <c r="G271" s="132">
        <v>53453.32</v>
      </c>
      <c r="H271" s="123" t="b">
        <f>[1]!Table1[[#This Row],[Calculated Total]]=[1]!Table1[[#This Row],[Adjusted Total]]</f>
        <v>1</v>
      </c>
      <c r="I271" s="127">
        <f>[1]!Table1[[#This Row],[Adjusted Total]]-[1]!Table1[[#This Row],[Calculated Total]]</f>
        <v>0</v>
      </c>
    </row>
    <row r="272" spans="1:9">
      <c r="A272" s="128">
        <v>46203</v>
      </c>
      <c r="B272" s="129">
        <v>45900</v>
      </c>
      <c r="C272" s="130" t="s">
        <v>209</v>
      </c>
      <c r="D272" s="130" t="s">
        <v>86</v>
      </c>
      <c r="E272" s="130" t="s">
        <v>217</v>
      </c>
      <c r="F272" s="131">
        <v>102811.49</v>
      </c>
      <c r="G272" s="132">
        <v>102811.49</v>
      </c>
      <c r="H272" s="123" t="b">
        <f>[1]!Table1[[#This Row],[Calculated Total]]=[1]!Table1[[#This Row],[Adjusted Total]]</f>
        <v>1</v>
      </c>
      <c r="I272" s="127">
        <f>[1]!Table1[[#This Row],[Adjusted Total]]-[1]!Table1[[#This Row],[Calculated Total]]</f>
        <v>0</v>
      </c>
    </row>
    <row r="273" spans="1:9">
      <c r="A273" s="128">
        <v>46203</v>
      </c>
      <c r="B273" s="129">
        <v>45900</v>
      </c>
      <c r="C273" s="130" t="s">
        <v>209</v>
      </c>
      <c r="D273" s="130" t="s">
        <v>87</v>
      </c>
      <c r="E273" s="130" t="s">
        <v>218</v>
      </c>
      <c r="F273" s="131">
        <v>1786.66</v>
      </c>
      <c r="G273" s="132">
        <v>1786.66</v>
      </c>
      <c r="H273" s="123" t="b">
        <f>[1]!Table1[[#This Row],[Calculated Total]]=[1]!Table1[[#This Row],[Adjusted Total]]</f>
        <v>1</v>
      </c>
      <c r="I273" s="127">
        <f>[1]!Table1[[#This Row],[Adjusted Total]]-[1]!Table1[[#This Row],[Calculated Total]]</f>
        <v>0</v>
      </c>
    </row>
    <row r="274" spans="1:9">
      <c r="A274" s="121">
        <v>46203</v>
      </c>
      <c r="B274" s="122">
        <v>45900</v>
      </c>
      <c r="C274" s="123" t="s">
        <v>209</v>
      </c>
      <c r="D274" s="123" t="s">
        <v>87</v>
      </c>
      <c r="E274" s="123" t="s">
        <v>219</v>
      </c>
      <c r="F274" s="124">
        <v>1243.48</v>
      </c>
      <c r="G274" s="125">
        <v>1243.48</v>
      </c>
      <c r="H274" s="123" t="b">
        <f>[1]!Table1[[#This Row],[Calculated Total]]=[1]!Table1[[#This Row],[Adjusted Total]]</f>
        <v>1</v>
      </c>
      <c r="I274" s="127">
        <f>[1]!Table1[[#This Row],[Adjusted Total]]-[1]!Table1[[#This Row],[Calculated Total]]</f>
        <v>0</v>
      </c>
    </row>
    <row r="275" spans="1:9">
      <c r="A275" s="128">
        <v>46203</v>
      </c>
      <c r="B275" s="129">
        <v>45900</v>
      </c>
      <c r="C275" s="130" t="s">
        <v>209</v>
      </c>
      <c r="D275" s="130" t="s">
        <v>87</v>
      </c>
      <c r="E275" s="130" t="s">
        <v>220</v>
      </c>
      <c r="F275" s="131">
        <v>20095.62</v>
      </c>
      <c r="G275" s="132">
        <v>20095.62</v>
      </c>
      <c r="H275" s="123" t="b">
        <f>[1]!Table1[[#This Row],[Calculated Total]]=[1]!Table1[[#This Row],[Adjusted Total]]</f>
        <v>1</v>
      </c>
      <c r="I275" s="127">
        <f>[1]!Table1[[#This Row],[Adjusted Total]]-[1]!Table1[[#This Row],[Calculated Total]]</f>
        <v>0</v>
      </c>
    </row>
    <row r="276" spans="1:9">
      <c r="A276" s="128">
        <v>46203</v>
      </c>
      <c r="B276" s="129">
        <v>45900</v>
      </c>
      <c r="C276" s="130" t="s">
        <v>209</v>
      </c>
      <c r="D276" s="130" t="s">
        <v>87</v>
      </c>
      <c r="E276" s="130" t="s">
        <v>221</v>
      </c>
      <c r="F276" s="131">
        <v>11755.7</v>
      </c>
      <c r="G276" s="132">
        <v>11755.7</v>
      </c>
      <c r="H276" s="123" t="b">
        <f>[1]!Table1[[#This Row],[Calculated Total]]=[1]!Table1[[#This Row],[Adjusted Total]]</f>
        <v>1</v>
      </c>
      <c r="I276" s="127">
        <f>[1]!Table1[[#This Row],[Adjusted Total]]-[1]!Table1[[#This Row],[Calculated Total]]</f>
        <v>0</v>
      </c>
    </row>
    <row r="277" spans="1:9">
      <c r="A277" s="128">
        <v>46203</v>
      </c>
      <c r="B277" s="129">
        <v>45900</v>
      </c>
      <c r="C277" s="130" t="s">
        <v>209</v>
      </c>
      <c r="D277" s="130" t="s">
        <v>87</v>
      </c>
      <c r="E277" s="130" t="s">
        <v>222</v>
      </c>
      <c r="F277" s="131">
        <v>5284.75</v>
      </c>
      <c r="G277" s="132">
        <v>5284.75</v>
      </c>
      <c r="H277" s="123" t="b">
        <f>[1]!Table1[[#This Row],[Calculated Total]]=[1]!Table1[[#This Row],[Adjusted Total]]</f>
        <v>1</v>
      </c>
      <c r="I277" s="127">
        <f>[1]!Table1[[#This Row],[Adjusted Total]]-[1]!Table1[[#This Row],[Calculated Total]]</f>
        <v>0</v>
      </c>
    </row>
    <row r="278" spans="1:9">
      <c r="A278" s="128">
        <v>46203</v>
      </c>
      <c r="B278" s="129">
        <v>45900</v>
      </c>
      <c r="C278" s="130" t="s">
        <v>209</v>
      </c>
      <c r="D278" s="130" t="s">
        <v>87</v>
      </c>
      <c r="E278" s="130" t="s">
        <v>223</v>
      </c>
      <c r="F278" s="131">
        <v>586.14</v>
      </c>
      <c r="G278" s="132">
        <v>586.14</v>
      </c>
      <c r="H278" s="123" t="b">
        <f>[1]!Table1[[#This Row],[Calculated Total]]=[1]!Table1[[#This Row],[Adjusted Total]]</f>
        <v>1</v>
      </c>
      <c r="I278" s="127">
        <f>[1]!Table1[[#This Row],[Adjusted Total]]-[1]!Table1[[#This Row],[Calculated Total]]</f>
        <v>0</v>
      </c>
    </row>
    <row r="279" spans="1:9">
      <c r="A279" s="128">
        <v>46203</v>
      </c>
      <c r="B279" s="129">
        <v>45900</v>
      </c>
      <c r="C279" s="130" t="s">
        <v>224</v>
      </c>
      <c r="D279" s="130" t="s">
        <v>86</v>
      </c>
      <c r="E279" s="130" t="s">
        <v>225</v>
      </c>
      <c r="F279" s="131">
        <v>53306.44</v>
      </c>
      <c r="G279" s="132">
        <v>53306.44</v>
      </c>
      <c r="H279" s="123" t="b">
        <f>[1]!Table1[[#This Row],[Calculated Total]]=[1]!Table1[[#This Row],[Adjusted Total]]</f>
        <v>1</v>
      </c>
      <c r="I279" s="127">
        <f>[1]!Table1[[#This Row],[Adjusted Total]]-[1]!Table1[[#This Row],[Calculated Total]]</f>
        <v>0</v>
      </c>
    </row>
    <row r="280" spans="1:9">
      <c r="A280" s="128">
        <v>46203</v>
      </c>
      <c r="B280" s="129">
        <v>45900</v>
      </c>
      <c r="C280" s="130" t="s">
        <v>224</v>
      </c>
      <c r="D280" s="130" t="s">
        <v>86</v>
      </c>
      <c r="E280" s="130" t="s">
        <v>226</v>
      </c>
      <c r="F280" s="131">
        <v>286632.76</v>
      </c>
      <c r="G280" s="132">
        <v>286632.76</v>
      </c>
      <c r="H280" s="123" t="b">
        <f>[1]!Table1[[#This Row],[Calculated Total]]=[1]!Table1[[#This Row],[Adjusted Total]]</f>
        <v>1</v>
      </c>
      <c r="I280" s="127">
        <f>[1]!Table1[[#This Row],[Adjusted Total]]-[1]!Table1[[#This Row],[Calculated Total]]</f>
        <v>0</v>
      </c>
    </row>
    <row r="281" spans="1:9">
      <c r="A281" s="128">
        <v>46203</v>
      </c>
      <c r="B281" s="129">
        <v>45900</v>
      </c>
      <c r="C281" s="130" t="s">
        <v>224</v>
      </c>
      <c r="D281" s="130" t="s">
        <v>87</v>
      </c>
      <c r="E281" s="130" t="s">
        <v>227</v>
      </c>
      <c r="F281" s="131">
        <v>37300.15</v>
      </c>
      <c r="G281" s="132">
        <v>37300.15</v>
      </c>
      <c r="H281" s="123" t="b">
        <f>[1]!Table1[[#This Row],[Calculated Total]]=[1]!Table1[[#This Row],[Adjusted Total]]</f>
        <v>1</v>
      </c>
      <c r="I281" s="127">
        <f>[1]!Table1[[#This Row],[Adjusted Total]]-[1]!Table1[[#This Row],[Calculated Total]]</f>
        <v>0</v>
      </c>
    </row>
    <row r="282" spans="1:9">
      <c r="A282" s="121">
        <v>46203</v>
      </c>
      <c r="B282" s="122">
        <v>45900</v>
      </c>
      <c r="C282" s="123" t="s">
        <v>228</v>
      </c>
      <c r="D282" s="123" t="s">
        <v>86</v>
      </c>
      <c r="E282" s="123" t="s">
        <v>229</v>
      </c>
      <c r="F282" s="124">
        <v>2278790.13</v>
      </c>
      <c r="G282" s="125">
        <v>2278790.13</v>
      </c>
      <c r="H282" s="123" t="b">
        <f>[1]!Table1[[#This Row],[Calculated Total]]=[1]!Table1[[#This Row],[Adjusted Total]]</f>
        <v>1</v>
      </c>
      <c r="I282" s="127">
        <f>[1]!Table1[[#This Row],[Adjusted Total]]-[1]!Table1[[#This Row],[Calculated Total]]</f>
        <v>0</v>
      </c>
    </row>
    <row r="283" spans="1:9">
      <c r="A283" s="128">
        <v>46203</v>
      </c>
      <c r="B283" s="129">
        <v>45900</v>
      </c>
      <c r="C283" s="130" t="s">
        <v>228</v>
      </c>
      <c r="D283" s="130" t="s">
        <v>87</v>
      </c>
      <c r="E283" s="130" t="s">
        <v>88</v>
      </c>
      <c r="F283" s="131">
        <v>824.66</v>
      </c>
      <c r="G283" s="132">
        <v>824.66</v>
      </c>
      <c r="H283" s="123" t="b">
        <f>[1]!Table1[[#This Row],[Calculated Total]]=[1]!Table1[[#This Row],[Adjusted Total]]</f>
        <v>1</v>
      </c>
      <c r="I283" s="127">
        <f>[1]!Table1[[#This Row],[Adjusted Total]]-[1]!Table1[[#This Row],[Calculated Total]]</f>
        <v>0</v>
      </c>
    </row>
    <row r="284" spans="1:9">
      <c r="A284" s="121">
        <v>46203</v>
      </c>
      <c r="B284" s="122">
        <v>45900</v>
      </c>
      <c r="C284" s="123" t="s">
        <v>230</v>
      </c>
      <c r="D284" s="123" t="s">
        <v>94</v>
      </c>
      <c r="E284" s="123" t="s">
        <v>231</v>
      </c>
      <c r="F284" s="124">
        <v>10995.33</v>
      </c>
      <c r="G284" s="125">
        <v>10995.33</v>
      </c>
      <c r="H284" s="123" t="b">
        <f>[1]!Table1[[#This Row],[Calculated Total]]=[1]!Table1[[#This Row],[Adjusted Total]]</f>
        <v>1</v>
      </c>
      <c r="I284" s="127">
        <f>[1]!Table1[[#This Row],[Adjusted Total]]-[1]!Table1[[#This Row],[Calculated Total]]</f>
        <v>0</v>
      </c>
    </row>
    <row r="285" spans="1:9">
      <c r="A285" s="128">
        <v>46203</v>
      </c>
      <c r="B285" s="129">
        <v>45900</v>
      </c>
      <c r="C285" s="130" t="s">
        <v>230</v>
      </c>
      <c r="D285" s="130" t="s">
        <v>94</v>
      </c>
      <c r="E285" s="130" t="s">
        <v>232</v>
      </c>
      <c r="F285" s="131">
        <v>5324.45</v>
      </c>
      <c r="G285" s="132">
        <v>5324.45</v>
      </c>
      <c r="H285" s="123" t="b">
        <f>[1]!Table1[[#This Row],[Calculated Total]]=[1]!Table1[[#This Row],[Adjusted Total]]</f>
        <v>1</v>
      </c>
      <c r="I285" s="127">
        <f>[1]!Table1[[#This Row],[Adjusted Total]]-[1]!Table1[[#This Row],[Calculated Total]]</f>
        <v>0</v>
      </c>
    </row>
    <row r="286" spans="1:9">
      <c r="A286" s="128">
        <v>46203</v>
      </c>
      <c r="B286" s="129">
        <v>45900</v>
      </c>
      <c r="C286" s="130" t="s">
        <v>230</v>
      </c>
      <c r="D286" s="130" t="s">
        <v>86</v>
      </c>
      <c r="E286" s="130" t="s">
        <v>233</v>
      </c>
      <c r="F286" s="131">
        <v>10997642.609999999</v>
      </c>
      <c r="G286" s="132">
        <v>10997642.609999999</v>
      </c>
      <c r="H286" s="123" t="b">
        <f>[1]!Table1[[#This Row],[Calculated Total]]=[1]!Table1[[#This Row],[Adjusted Total]]</f>
        <v>1</v>
      </c>
      <c r="I286" s="127">
        <f>[1]!Table1[[#This Row],[Adjusted Total]]-[1]!Table1[[#This Row],[Calculated Total]]</f>
        <v>0</v>
      </c>
    </row>
    <row r="287" spans="1:9">
      <c r="A287" s="121">
        <v>46203</v>
      </c>
      <c r="B287" s="122">
        <v>45900</v>
      </c>
      <c r="C287" s="123" t="s">
        <v>230</v>
      </c>
      <c r="D287" s="123" t="s">
        <v>86</v>
      </c>
      <c r="E287" s="123" t="s">
        <v>234</v>
      </c>
      <c r="F287" s="124">
        <v>4417374.6500000004</v>
      </c>
      <c r="G287" s="125">
        <v>4417374.6500000004</v>
      </c>
      <c r="H287" s="123" t="b">
        <f>[1]!Table1[[#This Row],[Calculated Total]]=[1]!Table1[[#This Row],[Adjusted Total]]</f>
        <v>1</v>
      </c>
      <c r="I287" s="127">
        <f>[1]!Table1[[#This Row],[Adjusted Total]]-[1]!Table1[[#This Row],[Calculated Total]]</f>
        <v>0</v>
      </c>
    </row>
    <row r="288" spans="1:9">
      <c r="A288" s="128">
        <v>46203</v>
      </c>
      <c r="B288" s="129">
        <v>45900</v>
      </c>
      <c r="C288" s="130" t="s">
        <v>230</v>
      </c>
      <c r="D288" s="130" t="s">
        <v>86</v>
      </c>
      <c r="E288" s="130" t="s">
        <v>235</v>
      </c>
      <c r="F288" s="131">
        <v>18040998.52</v>
      </c>
      <c r="G288" s="132">
        <v>18040998.52</v>
      </c>
      <c r="H288" s="123" t="b">
        <f>[1]!Table1[[#This Row],[Calculated Total]]=[1]!Table1[[#This Row],[Adjusted Total]]</f>
        <v>1</v>
      </c>
      <c r="I288" s="127">
        <f>[1]!Table1[[#This Row],[Adjusted Total]]-[1]!Table1[[#This Row],[Calculated Total]]</f>
        <v>0</v>
      </c>
    </row>
    <row r="289" spans="1:9">
      <c r="A289" s="121">
        <v>46203</v>
      </c>
      <c r="B289" s="122">
        <v>45900</v>
      </c>
      <c r="C289" s="123" t="s">
        <v>230</v>
      </c>
      <c r="D289" s="123" t="s">
        <v>87</v>
      </c>
      <c r="E289" s="123" t="s">
        <v>88</v>
      </c>
      <c r="F289" s="124">
        <v>32258.65</v>
      </c>
      <c r="G289" s="125">
        <v>32258.65</v>
      </c>
      <c r="H289" s="123" t="b">
        <f>[1]!Table1[[#This Row],[Calculated Total]]=[1]!Table1[[#This Row],[Adjusted Total]]</f>
        <v>1</v>
      </c>
      <c r="I289" s="127">
        <f>[1]!Table1[[#This Row],[Adjusted Total]]-[1]!Table1[[#This Row],[Calculated Total]]</f>
        <v>0</v>
      </c>
    </row>
    <row r="290" spans="1:9">
      <c r="A290" s="128">
        <v>46203</v>
      </c>
      <c r="B290" s="129">
        <v>45900</v>
      </c>
      <c r="C290" s="130" t="s">
        <v>230</v>
      </c>
      <c r="D290" s="130" t="s">
        <v>87</v>
      </c>
      <c r="E290" s="130" t="s">
        <v>236</v>
      </c>
      <c r="F290" s="131">
        <v>195573.86</v>
      </c>
      <c r="G290" s="132">
        <v>195573.86</v>
      </c>
      <c r="H290" s="123" t="b">
        <f>[1]!Table1[[#This Row],[Calculated Total]]=[1]!Table1[[#This Row],[Adjusted Total]]</f>
        <v>1</v>
      </c>
      <c r="I290" s="127">
        <f>[1]!Table1[[#This Row],[Adjusted Total]]-[1]!Table1[[#This Row],[Calculated Total]]</f>
        <v>0</v>
      </c>
    </row>
    <row r="291" spans="1:9">
      <c r="A291" s="128">
        <v>46203</v>
      </c>
      <c r="B291" s="129">
        <v>45900</v>
      </c>
      <c r="C291" s="130" t="s">
        <v>230</v>
      </c>
      <c r="D291" s="130" t="s">
        <v>87</v>
      </c>
      <c r="E291" s="130" t="s">
        <v>237</v>
      </c>
      <c r="F291" s="131">
        <v>514951.15</v>
      </c>
      <c r="G291" s="132">
        <v>514951.15</v>
      </c>
      <c r="H291" s="123" t="b">
        <f>[1]!Table1[[#This Row],[Calculated Total]]=[1]!Table1[[#This Row],[Adjusted Total]]</f>
        <v>1</v>
      </c>
      <c r="I291" s="127">
        <f>[1]!Table1[[#This Row],[Adjusted Total]]-[1]!Table1[[#This Row],[Calculated Total]]</f>
        <v>0</v>
      </c>
    </row>
    <row r="292" spans="1:9">
      <c r="A292" s="121">
        <v>46203</v>
      </c>
      <c r="B292" s="122">
        <v>45900</v>
      </c>
      <c r="C292" s="123" t="s">
        <v>230</v>
      </c>
      <c r="D292" s="123" t="s">
        <v>87</v>
      </c>
      <c r="E292" s="123" t="s">
        <v>238</v>
      </c>
      <c r="F292" s="124">
        <v>54271</v>
      </c>
      <c r="G292" s="125">
        <v>62685.62</v>
      </c>
      <c r="H292" s="123" t="b">
        <f>[1]!Table1[[#This Row],[Calculated Total]]=[1]!Table1[[#This Row],[Adjusted Total]]</f>
        <v>0</v>
      </c>
      <c r="I292" s="127">
        <f>[1]!Table1[[#This Row],[Adjusted Total]]-[1]!Table1[[#This Row],[Calculated Total]]</f>
        <v>8414.6200000000026</v>
      </c>
    </row>
    <row r="293" spans="1:9">
      <c r="A293" s="128">
        <v>46203</v>
      </c>
      <c r="B293" s="129">
        <v>45900</v>
      </c>
      <c r="C293" s="130" t="s">
        <v>230</v>
      </c>
      <c r="D293" s="130" t="s">
        <v>87</v>
      </c>
      <c r="E293" s="130" t="s">
        <v>239</v>
      </c>
      <c r="F293" s="131">
        <v>1282288.6299999999</v>
      </c>
      <c r="G293" s="132">
        <v>1273874.01</v>
      </c>
      <c r="H293" s="123" t="b">
        <f>[1]!Table1[[#This Row],[Calculated Total]]=[1]!Table1[[#This Row],[Adjusted Total]]</f>
        <v>0</v>
      </c>
      <c r="I293" s="127">
        <f>[1]!Table1[[#This Row],[Adjusted Total]]-[1]!Table1[[#This Row],[Calculated Total]]</f>
        <v>-8414.6199999998789</v>
      </c>
    </row>
    <row r="294" spans="1:9">
      <c r="A294" s="128">
        <v>46203</v>
      </c>
      <c r="B294" s="129">
        <v>45900</v>
      </c>
      <c r="C294" s="130" t="s">
        <v>240</v>
      </c>
      <c r="D294" s="130" t="s">
        <v>86</v>
      </c>
      <c r="E294" s="130" t="s">
        <v>241</v>
      </c>
      <c r="F294" s="131">
        <v>292383.37</v>
      </c>
      <c r="G294" s="132">
        <v>292383.37</v>
      </c>
      <c r="H294" s="123" t="b">
        <f>[1]!Table1[[#This Row],[Calculated Total]]=[1]!Table1[[#This Row],[Adjusted Total]]</f>
        <v>1</v>
      </c>
      <c r="I294" s="127">
        <f>[1]!Table1[[#This Row],[Adjusted Total]]-[1]!Table1[[#This Row],[Calculated Total]]</f>
        <v>0</v>
      </c>
    </row>
    <row r="295" spans="1:9">
      <c r="A295" s="121">
        <v>46203</v>
      </c>
      <c r="B295" s="122">
        <v>45900</v>
      </c>
      <c r="C295" s="123" t="s">
        <v>240</v>
      </c>
      <c r="D295" s="123" t="s">
        <v>86</v>
      </c>
      <c r="E295" s="123" t="s">
        <v>242</v>
      </c>
      <c r="F295" s="124">
        <v>3936.81</v>
      </c>
      <c r="G295" s="125">
        <v>3936.81</v>
      </c>
      <c r="H295" s="123" t="b">
        <f>[1]!Table1[[#This Row],[Calculated Total]]=[1]!Table1[[#This Row],[Adjusted Total]]</f>
        <v>1</v>
      </c>
      <c r="I295" s="127">
        <f>[1]!Table1[[#This Row],[Adjusted Total]]-[1]!Table1[[#This Row],[Calculated Total]]</f>
        <v>0</v>
      </c>
    </row>
    <row r="296" spans="1:9">
      <c r="A296" s="128">
        <v>46203</v>
      </c>
      <c r="B296" s="129">
        <v>45900</v>
      </c>
      <c r="C296" s="130" t="s">
        <v>240</v>
      </c>
      <c r="D296" s="130" t="s">
        <v>86</v>
      </c>
      <c r="E296" s="130" t="s">
        <v>243</v>
      </c>
      <c r="F296" s="131">
        <v>21713.59</v>
      </c>
      <c r="G296" s="132">
        <v>21713.59</v>
      </c>
      <c r="H296" s="123" t="b">
        <f>[1]!Table1[[#This Row],[Calculated Total]]=[1]!Table1[[#This Row],[Adjusted Total]]</f>
        <v>1</v>
      </c>
      <c r="I296" s="127">
        <f>[1]!Table1[[#This Row],[Adjusted Total]]-[1]!Table1[[#This Row],[Calculated Total]]</f>
        <v>0</v>
      </c>
    </row>
    <row r="297" spans="1:9">
      <c r="A297" s="128">
        <v>46203</v>
      </c>
      <c r="B297" s="129">
        <v>45900</v>
      </c>
      <c r="C297" s="130" t="s">
        <v>240</v>
      </c>
      <c r="D297" s="130" t="s">
        <v>86</v>
      </c>
      <c r="E297" s="130" t="s">
        <v>244</v>
      </c>
      <c r="F297" s="131">
        <v>10716.19</v>
      </c>
      <c r="G297" s="132">
        <v>10716.19</v>
      </c>
      <c r="H297" s="123" t="b">
        <f>[1]!Table1[[#This Row],[Calculated Total]]=[1]!Table1[[#This Row],[Adjusted Total]]</f>
        <v>1</v>
      </c>
      <c r="I297" s="127">
        <f>[1]!Table1[[#This Row],[Adjusted Total]]-[1]!Table1[[#This Row],[Calculated Total]]</f>
        <v>0</v>
      </c>
    </row>
    <row r="298" spans="1:9">
      <c r="A298" s="128">
        <v>46203</v>
      </c>
      <c r="B298" s="129">
        <v>45900</v>
      </c>
      <c r="C298" s="130" t="s">
        <v>240</v>
      </c>
      <c r="D298" s="130" t="s">
        <v>86</v>
      </c>
      <c r="E298" s="130" t="s">
        <v>245</v>
      </c>
      <c r="F298" s="131">
        <v>696853.18</v>
      </c>
      <c r="G298" s="132">
        <v>696853.18</v>
      </c>
      <c r="H298" s="123" t="b">
        <f>[1]!Table1[[#This Row],[Calculated Total]]=[1]!Table1[[#This Row],[Adjusted Total]]</f>
        <v>1</v>
      </c>
      <c r="I298" s="127">
        <f>[1]!Table1[[#This Row],[Adjusted Total]]-[1]!Table1[[#This Row],[Calculated Total]]</f>
        <v>0</v>
      </c>
    </row>
    <row r="299" spans="1:9">
      <c r="A299" s="128">
        <v>46203</v>
      </c>
      <c r="B299" s="129">
        <v>45900</v>
      </c>
      <c r="C299" s="130" t="s">
        <v>240</v>
      </c>
      <c r="D299" s="130" t="s">
        <v>87</v>
      </c>
      <c r="E299" s="130" t="s">
        <v>246</v>
      </c>
      <c r="F299" s="131">
        <v>82393.7</v>
      </c>
      <c r="G299" s="132">
        <v>82393.7</v>
      </c>
      <c r="H299" s="123" t="b">
        <f>[1]!Table1[[#This Row],[Calculated Total]]=[1]!Table1[[#This Row],[Adjusted Total]]</f>
        <v>1</v>
      </c>
      <c r="I299" s="127">
        <f>[1]!Table1[[#This Row],[Adjusted Total]]-[1]!Table1[[#This Row],[Calculated Total]]</f>
        <v>0</v>
      </c>
    </row>
    <row r="300" spans="1:9">
      <c r="A300" s="128">
        <v>46203</v>
      </c>
      <c r="B300" s="122">
        <v>45930</v>
      </c>
      <c r="C300" s="123" t="s">
        <v>85</v>
      </c>
      <c r="D300" s="123" t="s">
        <v>87</v>
      </c>
      <c r="E300" s="123" t="s">
        <v>88</v>
      </c>
      <c r="F300" s="124">
        <v>4831.8</v>
      </c>
      <c r="G300" s="125">
        <v>4831.8</v>
      </c>
      <c r="H300" s="123" t="b">
        <f>[1]!Table1[[#This Row],[Calculated Total]]=[1]!Table1[[#This Row],[Adjusted Total]]</f>
        <v>1</v>
      </c>
      <c r="I300" s="127">
        <f>[1]!Table1[[#This Row],[Adjusted Total]]-[1]!Table1[[#This Row],[Calculated Total]]</f>
        <v>0</v>
      </c>
    </row>
    <row r="301" spans="1:9">
      <c r="A301" s="128">
        <v>46203</v>
      </c>
      <c r="B301" s="122">
        <v>45930</v>
      </c>
      <c r="C301" s="130" t="s">
        <v>85</v>
      </c>
      <c r="D301" s="130" t="s">
        <v>86</v>
      </c>
      <c r="E301" s="130" t="s">
        <v>85</v>
      </c>
      <c r="F301" s="131">
        <v>3770667.05</v>
      </c>
      <c r="G301" s="132">
        <v>3770667.05</v>
      </c>
      <c r="H301" s="123" t="b">
        <f>[1]!Table1[[#This Row],[Calculated Total]]=[1]!Table1[[#This Row],[Adjusted Total]]</f>
        <v>1</v>
      </c>
      <c r="I301" s="127">
        <f>[1]!Table1[[#This Row],[Adjusted Total]]-[1]!Table1[[#This Row],[Calculated Total]]</f>
        <v>0</v>
      </c>
    </row>
    <row r="302" spans="1:9">
      <c r="A302" s="128">
        <v>46203</v>
      </c>
      <c r="B302" s="122">
        <v>45930</v>
      </c>
      <c r="C302" s="123" t="s">
        <v>89</v>
      </c>
      <c r="D302" s="123" t="s">
        <v>87</v>
      </c>
      <c r="E302" s="123" t="s">
        <v>88</v>
      </c>
      <c r="F302" s="124">
        <v>1194.01</v>
      </c>
      <c r="G302" s="125">
        <v>1194.01</v>
      </c>
      <c r="H302" s="123" t="b">
        <f>[1]!Table1[[#This Row],[Calculated Total]]=[1]!Table1[[#This Row],[Adjusted Total]]</f>
        <v>1</v>
      </c>
      <c r="I302" s="127">
        <f>[1]!Table1[[#This Row],[Adjusted Total]]-[1]!Table1[[#This Row],[Calculated Total]]</f>
        <v>0</v>
      </c>
    </row>
    <row r="303" spans="1:9">
      <c r="A303" s="121">
        <v>46203</v>
      </c>
      <c r="B303" s="122">
        <v>45930</v>
      </c>
      <c r="C303" s="123" t="s">
        <v>89</v>
      </c>
      <c r="D303" s="123" t="s">
        <v>87</v>
      </c>
      <c r="E303" s="123" t="s">
        <v>92</v>
      </c>
      <c r="F303" s="124">
        <v>39709.82</v>
      </c>
      <c r="G303" s="125">
        <v>39709.82</v>
      </c>
      <c r="H303" s="123" t="b">
        <f>[1]!Table1[[#This Row],[Calculated Total]]=[1]!Table1[[#This Row],[Adjusted Total]]</f>
        <v>1</v>
      </c>
      <c r="I303" s="127">
        <f>[1]!Table1[[#This Row],[Adjusted Total]]-[1]!Table1[[#This Row],[Calculated Total]]</f>
        <v>0</v>
      </c>
    </row>
    <row r="304" spans="1:9">
      <c r="A304" s="128">
        <v>46203</v>
      </c>
      <c r="B304" s="122">
        <v>45930</v>
      </c>
      <c r="C304" s="123" t="s">
        <v>89</v>
      </c>
      <c r="D304" s="123" t="s">
        <v>86</v>
      </c>
      <c r="E304" s="123" t="s">
        <v>90</v>
      </c>
      <c r="F304" s="124">
        <v>794124.07</v>
      </c>
      <c r="G304" s="125">
        <v>794124.07</v>
      </c>
      <c r="H304" s="123" t="b">
        <f>[1]!Table1[[#This Row],[Calculated Total]]=[1]!Table1[[#This Row],[Adjusted Total]]</f>
        <v>1</v>
      </c>
      <c r="I304" s="127">
        <f>[1]!Table1[[#This Row],[Adjusted Total]]-[1]!Table1[[#This Row],[Calculated Total]]</f>
        <v>0</v>
      </c>
    </row>
    <row r="305" spans="1:9">
      <c r="A305" s="128">
        <v>46203</v>
      </c>
      <c r="B305" s="122">
        <v>45930</v>
      </c>
      <c r="C305" s="130" t="s">
        <v>89</v>
      </c>
      <c r="D305" s="130" t="s">
        <v>86</v>
      </c>
      <c r="E305" s="130" t="s">
        <v>91</v>
      </c>
      <c r="F305" s="131">
        <v>228315.28</v>
      </c>
      <c r="G305" s="132">
        <v>228315.28</v>
      </c>
      <c r="H305" s="123" t="b">
        <f>[1]!Table1[[#This Row],[Calculated Total]]=[1]!Table1[[#This Row],[Adjusted Total]]</f>
        <v>1</v>
      </c>
      <c r="I305" s="127">
        <f>[1]!Table1[[#This Row],[Adjusted Total]]-[1]!Table1[[#This Row],[Calculated Total]]</f>
        <v>0</v>
      </c>
    </row>
    <row r="306" spans="1:9">
      <c r="A306" s="128">
        <v>46203</v>
      </c>
      <c r="B306" s="122">
        <v>45930</v>
      </c>
      <c r="C306" s="123" t="s">
        <v>93</v>
      </c>
      <c r="D306" s="123" t="s">
        <v>87</v>
      </c>
      <c r="E306" s="123" t="s">
        <v>113</v>
      </c>
      <c r="F306" s="124">
        <v>78365.27</v>
      </c>
      <c r="G306" s="125">
        <v>78365.27</v>
      </c>
      <c r="H306" s="123" t="b">
        <f>[1]!Table1[[#This Row],[Calculated Total]]=[1]!Table1[[#This Row],[Adjusted Total]]</f>
        <v>1</v>
      </c>
      <c r="I306" s="127">
        <f>[1]!Table1[[#This Row],[Adjusted Total]]-[1]!Table1[[#This Row],[Calculated Total]]</f>
        <v>0</v>
      </c>
    </row>
    <row r="307" spans="1:9">
      <c r="A307" s="128">
        <v>46203</v>
      </c>
      <c r="B307" s="122">
        <v>45930</v>
      </c>
      <c r="C307" s="123" t="s">
        <v>93</v>
      </c>
      <c r="D307" s="123" t="s">
        <v>86</v>
      </c>
      <c r="E307" s="123" t="s">
        <v>96</v>
      </c>
      <c r="F307" s="124">
        <v>1294732.83</v>
      </c>
      <c r="G307" s="125">
        <v>1294732.83</v>
      </c>
      <c r="H307" s="123" t="b">
        <f>[1]!Table1[[#This Row],[Calculated Total]]=[1]!Table1[[#This Row],[Adjusted Total]]</f>
        <v>1</v>
      </c>
      <c r="I307" s="127">
        <f>[1]!Table1[[#This Row],[Adjusted Total]]-[1]!Table1[[#This Row],[Calculated Total]]</f>
        <v>0</v>
      </c>
    </row>
    <row r="308" spans="1:9">
      <c r="A308" s="128">
        <v>46203</v>
      </c>
      <c r="B308" s="122">
        <v>45930</v>
      </c>
      <c r="C308" s="123" t="s">
        <v>93</v>
      </c>
      <c r="D308" s="123" t="s">
        <v>94</v>
      </c>
      <c r="E308" s="123" t="s">
        <v>95</v>
      </c>
      <c r="F308" s="124">
        <v>862.17</v>
      </c>
      <c r="G308" s="125">
        <v>862.17</v>
      </c>
      <c r="H308" s="123" t="b">
        <f>[1]!Table1[[#This Row],[Calculated Total]]=[1]!Table1[[#This Row],[Adjusted Total]]</f>
        <v>1</v>
      </c>
      <c r="I308" s="127">
        <f>[1]!Table1[[#This Row],[Adjusted Total]]-[1]!Table1[[#This Row],[Calculated Total]]</f>
        <v>0</v>
      </c>
    </row>
    <row r="309" spans="1:9">
      <c r="A309" s="128">
        <v>46203</v>
      </c>
      <c r="B309" s="122">
        <v>45930</v>
      </c>
      <c r="C309" s="123" t="s">
        <v>93</v>
      </c>
      <c r="D309" s="123" t="s">
        <v>86</v>
      </c>
      <c r="E309" s="123" t="s">
        <v>97</v>
      </c>
      <c r="F309" s="124">
        <v>60540.57</v>
      </c>
      <c r="G309" s="125">
        <v>60540.57</v>
      </c>
      <c r="H309" s="123" t="b">
        <f>[1]!Table1[[#This Row],[Calculated Total]]=[1]!Table1[[#This Row],[Adjusted Total]]</f>
        <v>1</v>
      </c>
      <c r="I309" s="127">
        <f>[1]!Table1[[#This Row],[Adjusted Total]]-[1]!Table1[[#This Row],[Calculated Total]]</f>
        <v>0</v>
      </c>
    </row>
    <row r="310" spans="1:9">
      <c r="A310" s="121">
        <v>46203</v>
      </c>
      <c r="B310" s="122">
        <v>45930</v>
      </c>
      <c r="C310" s="123" t="s">
        <v>93</v>
      </c>
      <c r="D310" s="123" t="s">
        <v>86</v>
      </c>
      <c r="E310" s="123" t="s">
        <v>107</v>
      </c>
      <c r="F310" s="124">
        <v>44936.34</v>
      </c>
      <c r="G310" s="125">
        <v>44936.34</v>
      </c>
      <c r="H310" s="123" t="b">
        <f>[1]!Table1[[#This Row],[Calculated Total]]=[1]!Table1[[#This Row],[Adjusted Total]]</f>
        <v>1</v>
      </c>
      <c r="I310" s="127">
        <f>[1]!Table1[[#This Row],[Adjusted Total]]-[1]!Table1[[#This Row],[Calculated Total]]</f>
        <v>0</v>
      </c>
    </row>
    <row r="311" spans="1:9">
      <c r="A311" s="128">
        <v>46203</v>
      </c>
      <c r="B311" s="122">
        <v>45930</v>
      </c>
      <c r="C311" s="123" t="s">
        <v>93</v>
      </c>
      <c r="D311" s="123" t="s">
        <v>86</v>
      </c>
      <c r="E311" s="123" t="s">
        <v>98</v>
      </c>
      <c r="F311" s="124">
        <v>50460496.700000003</v>
      </c>
      <c r="G311" s="125">
        <v>50460496.700000003</v>
      </c>
      <c r="H311" s="123" t="b">
        <f>[1]!Table1[[#This Row],[Calculated Total]]=[1]!Table1[[#This Row],[Adjusted Total]]</f>
        <v>1</v>
      </c>
      <c r="I311" s="127">
        <f>[1]!Table1[[#This Row],[Adjusted Total]]-[1]!Table1[[#This Row],[Calculated Total]]</f>
        <v>0</v>
      </c>
    </row>
    <row r="312" spans="1:9">
      <c r="A312" s="121">
        <v>46203</v>
      </c>
      <c r="B312" s="122">
        <v>45930</v>
      </c>
      <c r="C312" s="123" t="s">
        <v>93</v>
      </c>
      <c r="D312" s="123" t="s">
        <v>86</v>
      </c>
      <c r="E312" s="123" t="s">
        <v>106</v>
      </c>
      <c r="F312" s="124">
        <v>8802695.5199999996</v>
      </c>
      <c r="G312" s="125">
        <v>8802695.5199999996</v>
      </c>
      <c r="H312" s="123" t="b">
        <f>[1]!Table1[[#This Row],[Calculated Total]]=[1]!Table1[[#This Row],[Adjusted Total]]</f>
        <v>1</v>
      </c>
      <c r="I312" s="127">
        <f>[1]!Table1[[#This Row],[Adjusted Total]]-[1]!Table1[[#This Row],[Calculated Total]]</f>
        <v>0</v>
      </c>
    </row>
    <row r="313" spans="1:9">
      <c r="A313" s="128">
        <v>46203</v>
      </c>
      <c r="B313" s="122">
        <v>45930</v>
      </c>
      <c r="C313" s="123" t="s">
        <v>93</v>
      </c>
      <c r="D313" s="123" t="s">
        <v>87</v>
      </c>
      <c r="E313" s="123" t="s">
        <v>118</v>
      </c>
      <c r="F313" s="124">
        <v>19116.71</v>
      </c>
      <c r="G313" s="125">
        <v>19116.71</v>
      </c>
      <c r="H313" s="123" t="b">
        <f>[1]!Table1[[#This Row],[Calculated Total]]=[1]!Table1[[#This Row],[Adjusted Total]]</f>
        <v>1</v>
      </c>
      <c r="I313" s="127">
        <f>[1]!Table1[[#This Row],[Adjusted Total]]-[1]!Table1[[#This Row],[Calculated Total]]</f>
        <v>0</v>
      </c>
    </row>
    <row r="314" spans="1:9">
      <c r="A314" s="128">
        <v>46203</v>
      </c>
      <c r="B314" s="122">
        <v>45930</v>
      </c>
      <c r="C314" s="123" t="s">
        <v>93</v>
      </c>
      <c r="D314" s="123" t="s">
        <v>86</v>
      </c>
      <c r="E314" s="123" t="s">
        <v>105</v>
      </c>
      <c r="F314" s="124">
        <v>7957642.6200000001</v>
      </c>
      <c r="G314" s="125">
        <v>7707642.6200000001</v>
      </c>
      <c r="H314" s="123" t="b">
        <f>[1]!Table1[[#This Row],[Calculated Total]]=[1]!Table1[[#This Row],[Adjusted Total]]</f>
        <v>0</v>
      </c>
      <c r="I314" s="127">
        <f>[1]!Table1[[#This Row],[Adjusted Total]]-[1]!Table1[[#This Row],[Calculated Total]]</f>
        <v>-250000</v>
      </c>
    </row>
    <row r="315" spans="1:9">
      <c r="A315" s="128">
        <v>46203</v>
      </c>
      <c r="B315" s="122">
        <v>45930</v>
      </c>
      <c r="C315" s="123" t="s">
        <v>93</v>
      </c>
      <c r="D315" s="123" t="s">
        <v>86</v>
      </c>
      <c r="E315" s="123" t="s">
        <v>109</v>
      </c>
      <c r="F315" s="124">
        <v>25970.7</v>
      </c>
      <c r="G315" s="125">
        <v>25970.7</v>
      </c>
      <c r="H315" s="123" t="b">
        <f>[1]!Table1[[#This Row],[Calculated Total]]=[1]!Table1[[#This Row],[Adjusted Total]]</f>
        <v>1</v>
      </c>
      <c r="I315" s="127">
        <f>[1]!Table1[[#This Row],[Adjusted Total]]-[1]!Table1[[#This Row],[Calculated Total]]</f>
        <v>0</v>
      </c>
    </row>
    <row r="316" spans="1:9">
      <c r="A316" s="128">
        <v>46203</v>
      </c>
      <c r="B316" s="122">
        <v>45930</v>
      </c>
      <c r="C316" s="123" t="s">
        <v>93</v>
      </c>
      <c r="D316" s="123" t="s">
        <v>86</v>
      </c>
      <c r="E316" s="123" t="s">
        <v>108</v>
      </c>
      <c r="F316" s="124">
        <v>3381194.36</v>
      </c>
      <c r="G316" s="125">
        <v>3381194.36</v>
      </c>
      <c r="H316" s="123" t="b">
        <f>[1]!Table1[[#This Row],[Calculated Total]]=[1]!Table1[[#This Row],[Adjusted Total]]</f>
        <v>1</v>
      </c>
      <c r="I316" s="127">
        <f>[1]!Table1[[#This Row],[Adjusted Total]]-[1]!Table1[[#This Row],[Calculated Total]]</f>
        <v>0</v>
      </c>
    </row>
    <row r="317" spans="1:9">
      <c r="A317" s="128">
        <v>46203</v>
      </c>
      <c r="B317" s="122">
        <v>45930</v>
      </c>
      <c r="C317" s="123" t="s">
        <v>93</v>
      </c>
      <c r="D317" s="123" t="s">
        <v>86</v>
      </c>
      <c r="E317" s="123" t="s">
        <v>110</v>
      </c>
      <c r="F317" s="124">
        <v>1524359.49</v>
      </c>
      <c r="G317" s="125">
        <v>1524359.49</v>
      </c>
      <c r="H317" s="123" t="b">
        <f>[1]!Table1[[#This Row],[Calculated Total]]=[1]!Table1[[#This Row],[Adjusted Total]]</f>
        <v>1</v>
      </c>
      <c r="I317" s="127">
        <f>[1]!Table1[[#This Row],[Adjusted Total]]-[1]!Table1[[#This Row],[Calculated Total]]</f>
        <v>0</v>
      </c>
    </row>
    <row r="318" spans="1:9">
      <c r="A318" s="128">
        <v>46203</v>
      </c>
      <c r="B318" s="122">
        <v>45930</v>
      </c>
      <c r="C318" s="123" t="s">
        <v>93</v>
      </c>
      <c r="D318" s="123" t="s">
        <v>86</v>
      </c>
      <c r="E318" s="123" t="s">
        <v>112</v>
      </c>
      <c r="F318" s="124">
        <v>1973122.32</v>
      </c>
      <c r="G318" s="125">
        <v>1973122.32</v>
      </c>
      <c r="H318" s="123" t="b">
        <f>[1]!Table1[[#This Row],[Calculated Total]]=[1]!Table1[[#This Row],[Adjusted Total]]</f>
        <v>1</v>
      </c>
      <c r="I318" s="127">
        <f>[1]!Table1[[#This Row],[Adjusted Total]]-[1]!Table1[[#This Row],[Calculated Total]]</f>
        <v>0</v>
      </c>
    </row>
    <row r="319" spans="1:9">
      <c r="A319" s="121">
        <v>46203</v>
      </c>
      <c r="B319" s="122">
        <v>45930</v>
      </c>
      <c r="C319" s="123" t="s">
        <v>93</v>
      </c>
      <c r="D319" s="123" t="s">
        <v>86</v>
      </c>
      <c r="E319" s="123" t="s">
        <v>111</v>
      </c>
      <c r="F319" s="124">
        <v>135567.57999999999</v>
      </c>
      <c r="G319" s="125">
        <v>135567.57999999999</v>
      </c>
      <c r="H319" s="123" t="b">
        <f>[1]!Table1[[#This Row],[Calculated Total]]=[1]!Table1[[#This Row],[Adjusted Total]]</f>
        <v>1</v>
      </c>
      <c r="I319" s="127">
        <f>[1]!Table1[[#This Row],[Adjusted Total]]-[1]!Table1[[#This Row],[Calculated Total]]</f>
        <v>0</v>
      </c>
    </row>
    <row r="320" spans="1:9">
      <c r="A320" s="128">
        <v>46203</v>
      </c>
      <c r="B320" s="122">
        <v>45930</v>
      </c>
      <c r="C320" s="123" t="s">
        <v>93</v>
      </c>
      <c r="D320" s="123" t="s">
        <v>87</v>
      </c>
      <c r="E320" s="123" t="s">
        <v>115</v>
      </c>
      <c r="F320" s="124">
        <v>303301.59999999998</v>
      </c>
      <c r="G320" s="125">
        <v>303301.59999999998</v>
      </c>
      <c r="H320" s="123" t="b">
        <f>[1]!Table1[[#This Row],[Calculated Total]]=[1]!Table1[[#This Row],[Adjusted Total]]</f>
        <v>1</v>
      </c>
      <c r="I320" s="127">
        <f>[1]!Table1[[#This Row],[Adjusted Total]]-[1]!Table1[[#This Row],[Calculated Total]]</f>
        <v>0</v>
      </c>
    </row>
    <row r="321" spans="1:9">
      <c r="A321" s="128">
        <v>46203</v>
      </c>
      <c r="B321" s="122">
        <v>45930</v>
      </c>
      <c r="C321" s="123" t="s">
        <v>93</v>
      </c>
      <c r="D321" s="123" t="s">
        <v>86</v>
      </c>
      <c r="E321" s="123" t="s">
        <v>101</v>
      </c>
      <c r="F321" s="124">
        <v>38061753.549999997</v>
      </c>
      <c r="G321" s="125">
        <v>38061753.549999997</v>
      </c>
      <c r="H321" s="123" t="b">
        <f>[1]!Table1[[#This Row],[Calculated Total]]=[1]!Table1[[#This Row],[Adjusted Total]]</f>
        <v>1</v>
      </c>
      <c r="I321" s="127">
        <f>[1]!Table1[[#This Row],[Adjusted Total]]-[1]!Table1[[#This Row],[Calculated Total]]</f>
        <v>0</v>
      </c>
    </row>
    <row r="322" spans="1:9">
      <c r="A322" s="128">
        <v>46203</v>
      </c>
      <c r="B322" s="122">
        <v>45930</v>
      </c>
      <c r="C322" s="123" t="s">
        <v>93</v>
      </c>
      <c r="D322" s="123" t="s">
        <v>86</v>
      </c>
      <c r="E322" s="123" t="s">
        <v>100</v>
      </c>
      <c r="F322" s="124">
        <v>14791242.189999999</v>
      </c>
      <c r="G322" s="125">
        <v>14791242.189999999</v>
      </c>
      <c r="H322" s="123" t="b">
        <f>[1]!Table1[[#This Row],[Calculated Total]]=[1]!Table1[[#This Row],[Adjusted Total]]</f>
        <v>1</v>
      </c>
      <c r="I322" s="127">
        <f>[1]!Table1[[#This Row],[Adjusted Total]]-[1]!Table1[[#This Row],[Calculated Total]]</f>
        <v>0</v>
      </c>
    </row>
    <row r="323" spans="1:9">
      <c r="A323" s="128">
        <v>46203</v>
      </c>
      <c r="B323" s="122">
        <v>45930</v>
      </c>
      <c r="C323" s="123" t="s">
        <v>93</v>
      </c>
      <c r="D323" s="123" t="s">
        <v>87</v>
      </c>
      <c r="E323" s="123" t="s">
        <v>114</v>
      </c>
      <c r="F323" s="124">
        <v>6518203.9500000002</v>
      </c>
      <c r="G323" s="125">
        <v>6518203.9500000002</v>
      </c>
      <c r="H323" s="123" t="b">
        <f>[1]!Table1[[#This Row],[Calculated Total]]=[1]!Table1[[#This Row],[Adjusted Total]]</f>
        <v>1</v>
      </c>
      <c r="I323" s="127">
        <f>[1]!Table1[[#This Row],[Adjusted Total]]-[1]!Table1[[#This Row],[Calculated Total]]</f>
        <v>0</v>
      </c>
    </row>
    <row r="324" spans="1:9">
      <c r="A324" s="128">
        <v>46203</v>
      </c>
      <c r="B324" s="122">
        <v>45930</v>
      </c>
      <c r="C324" s="123" t="s">
        <v>93</v>
      </c>
      <c r="D324" s="123" t="s">
        <v>86</v>
      </c>
      <c r="E324" s="123" t="s">
        <v>99</v>
      </c>
      <c r="F324" s="124">
        <v>800237.29</v>
      </c>
      <c r="G324" s="125">
        <v>800237.29</v>
      </c>
      <c r="H324" s="123" t="b">
        <f>[1]!Table1[[#This Row],[Calculated Total]]=[1]!Table1[[#This Row],[Adjusted Total]]</f>
        <v>1</v>
      </c>
      <c r="I324" s="127">
        <f>[1]!Table1[[#This Row],[Adjusted Total]]-[1]!Table1[[#This Row],[Calculated Total]]</f>
        <v>0</v>
      </c>
    </row>
    <row r="325" spans="1:9">
      <c r="A325" s="128">
        <v>46203</v>
      </c>
      <c r="B325" s="122">
        <v>45930</v>
      </c>
      <c r="C325" s="123" t="s">
        <v>93</v>
      </c>
      <c r="D325" s="123" t="s">
        <v>87</v>
      </c>
      <c r="E325" s="123" t="s">
        <v>117</v>
      </c>
      <c r="F325" s="124">
        <v>98746.65</v>
      </c>
      <c r="G325" s="125">
        <v>98746.65</v>
      </c>
      <c r="H325" s="123" t="b">
        <f>[1]!Table1[[#This Row],[Calculated Total]]=[1]!Table1[[#This Row],[Adjusted Total]]</f>
        <v>1</v>
      </c>
      <c r="I325" s="127">
        <f>[1]!Table1[[#This Row],[Adjusted Total]]-[1]!Table1[[#This Row],[Calculated Total]]</f>
        <v>0</v>
      </c>
    </row>
    <row r="326" spans="1:9">
      <c r="A326" s="128">
        <v>46203</v>
      </c>
      <c r="B326" s="122">
        <v>45930</v>
      </c>
      <c r="C326" s="123" t="s">
        <v>93</v>
      </c>
      <c r="D326" s="123" t="s">
        <v>86</v>
      </c>
      <c r="E326" s="123" t="s">
        <v>104</v>
      </c>
      <c r="F326" s="124">
        <v>94028.42</v>
      </c>
      <c r="G326" s="125">
        <v>94028.42</v>
      </c>
      <c r="H326" s="123" t="b">
        <f>[1]!Table1[[#This Row],[Calculated Total]]=[1]!Table1[[#This Row],[Adjusted Total]]</f>
        <v>1</v>
      </c>
      <c r="I326" s="127">
        <f>[1]!Table1[[#This Row],[Adjusted Total]]-[1]!Table1[[#This Row],[Calculated Total]]</f>
        <v>0</v>
      </c>
    </row>
    <row r="327" spans="1:9">
      <c r="A327" s="121">
        <v>46203</v>
      </c>
      <c r="B327" s="122">
        <v>45930</v>
      </c>
      <c r="C327" s="123" t="s">
        <v>93</v>
      </c>
      <c r="D327" s="123" t="s">
        <v>86</v>
      </c>
      <c r="E327" s="123" t="s">
        <v>103</v>
      </c>
      <c r="F327" s="124">
        <v>1254076.33</v>
      </c>
      <c r="G327" s="125">
        <v>1254076.33</v>
      </c>
      <c r="H327" s="123" t="b">
        <f>[1]!Table1[[#This Row],[Calculated Total]]=[1]!Table1[[#This Row],[Adjusted Total]]</f>
        <v>1</v>
      </c>
      <c r="I327" s="127">
        <f>[1]!Table1[[#This Row],[Adjusted Total]]-[1]!Table1[[#This Row],[Calculated Total]]</f>
        <v>0</v>
      </c>
    </row>
    <row r="328" spans="1:9">
      <c r="A328" s="128">
        <v>46203</v>
      </c>
      <c r="B328" s="122">
        <v>45930</v>
      </c>
      <c r="C328" s="123" t="s">
        <v>93</v>
      </c>
      <c r="D328" s="123" t="s">
        <v>87</v>
      </c>
      <c r="E328" s="123" t="s">
        <v>116</v>
      </c>
      <c r="F328" s="124">
        <v>2680649.69</v>
      </c>
      <c r="G328" s="125">
        <v>2680649.69</v>
      </c>
      <c r="H328" s="123" t="b">
        <f>[1]!Table1[[#This Row],[Calculated Total]]=[1]!Table1[[#This Row],[Adjusted Total]]</f>
        <v>1</v>
      </c>
      <c r="I328" s="127">
        <f>[1]!Table1[[#This Row],[Adjusted Total]]-[1]!Table1[[#This Row],[Calculated Total]]</f>
        <v>0</v>
      </c>
    </row>
    <row r="329" spans="1:9">
      <c r="A329" s="121">
        <v>46203</v>
      </c>
      <c r="B329" s="122">
        <v>45930</v>
      </c>
      <c r="C329" s="130" t="s">
        <v>93</v>
      </c>
      <c r="D329" s="130" t="s">
        <v>86</v>
      </c>
      <c r="E329" s="130" t="s">
        <v>102</v>
      </c>
      <c r="F329" s="131">
        <v>994670.04</v>
      </c>
      <c r="G329" s="132">
        <v>994670.04</v>
      </c>
      <c r="H329" s="123" t="b">
        <f>[1]!Table1[[#This Row],[Calculated Total]]=[1]!Table1[[#This Row],[Adjusted Total]]</f>
        <v>1</v>
      </c>
      <c r="I329" s="127">
        <f>[1]!Table1[[#This Row],[Adjusted Total]]-[1]!Table1[[#This Row],[Calculated Total]]</f>
        <v>0</v>
      </c>
    </row>
    <row r="330" spans="1:9">
      <c r="A330" s="128">
        <v>46203</v>
      </c>
      <c r="B330" s="122">
        <v>45930</v>
      </c>
      <c r="C330" s="123" t="s">
        <v>119</v>
      </c>
      <c r="D330" s="123" t="s">
        <v>94</v>
      </c>
      <c r="E330" s="123" t="s">
        <v>123</v>
      </c>
      <c r="F330" s="124">
        <v>36472.53</v>
      </c>
      <c r="G330" s="125">
        <v>36472.53</v>
      </c>
      <c r="H330" s="123" t="b">
        <f>[1]!Table1[[#This Row],[Calculated Total]]=[1]!Table1[[#This Row],[Adjusted Total]]</f>
        <v>1</v>
      </c>
      <c r="I330" s="127">
        <f>[1]!Table1[[#This Row],[Adjusted Total]]-[1]!Table1[[#This Row],[Calculated Total]]</f>
        <v>0</v>
      </c>
    </row>
    <row r="331" spans="1:9">
      <c r="A331" s="128">
        <v>46203</v>
      </c>
      <c r="B331" s="122">
        <v>45930</v>
      </c>
      <c r="C331" s="123" t="s">
        <v>119</v>
      </c>
      <c r="D331" s="123" t="s">
        <v>94</v>
      </c>
      <c r="E331" s="123" t="s">
        <v>122</v>
      </c>
      <c r="F331" s="124">
        <v>11221.62</v>
      </c>
      <c r="G331" s="125">
        <v>11221.62</v>
      </c>
      <c r="H331" s="123" t="b">
        <f>[1]!Table1[[#This Row],[Calculated Total]]=[1]!Table1[[#This Row],[Adjusted Total]]</f>
        <v>1</v>
      </c>
      <c r="I331" s="127">
        <f>[1]!Table1[[#This Row],[Adjusted Total]]-[1]!Table1[[#This Row],[Calculated Total]]</f>
        <v>0</v>
      </c>
    </row>
    <row r="332" spans="1:9">
      <c r="A332" s="121">
        <v>46203</v>
      </c>
      <c r="B332" s="122">
        <v>45930</v>
      </c>
      <c r="C332" s="123" t="s">
        <v>119</v>
      </c>
      <c r="D332" s="123" t="s">
        <v>94</v>
      </c>
      <c r="E332" s="123" t="s">
        <v>121</v>
      </c>
      <c r="F332" s="124">
        <v>609.25</v>
      </c>
      <c r="G332" s="125">
        <v>609.25</v>
      </c>
      <c r="H332" s="123" t="b">
        <f>[1]!Table1[[#This Row],[Calculated Total]]=[1]!Table1[[#This Row],[Adjusted Total]]</f>
        <v>1</v>
      </c>
      <c r="I332" s="127">
        <f>[1]!Table1[[#This Row],[Adjusted Total]]-[1]!Table1[[#This Row],[Calculated Total]]</f>
        <v>0</v>
      </c>
    </row>
    <row r="333" spans="1:9">
      <c r="A333" s="128">
        <v>46203</v>
      </c>
      <c r="B333" s="122">
        <v>45930</v>
      </c>
      <c r="C333" s="123" t="s">
        <v>119</v>
      </c>
      <c r="D333" s="123" t="s">
        <v>87</v>
      </c>
      <c r="E333" s="123" t="s">
        <v>129</v>
      </c>
      <c r="F333" s="124">
        <v>20354.12</v>
      </c>
      <c r="G333" s="125">
        <v>20354.12</v>
      </c>
      <c r="H333" s="123" t="b">
        <f>[1]!Table1[[#This Row],[Calculated Total]]=[1]!Table1[[#This Row],[Adjusted Total]]</f>
        <v>1</v>
      </c>
      <c r="I333" s="127">
        <f>[1]!Table1[[#This Row],[Adjusted Total]]-[1]!Table1[[#This Row],[Calculated Total]]</f>
        <v>0</v>
      </c>
    </row>
    <row r="334" spans="1:9">
      <c r="A334" s="121">
        <v>46203</v>
      </c>
      <c r="B334" s="122">
        <v>45930</v>
      </c>
      <c r="C334" s="123" t="s">
        <v>119</v>
      </c>
      <c r="D334" s="123" t="s">
        <v>87</v>
      </c>
      <c r="E334" s="123" t="s">
        <v>128</v>
      </c>
      <c r="F334" s="124">
        <v>2757.61</v>
      </c>
      <c r="G334" s="125">
        <v>2757.61</v>
      </c>
      <c r="H334" s="123" t="b">
        <f>[1]!Table1[[#This Row],[Calculated Total]]=[1]!Table1[[#This Row],[Adjusted Total]]</f>
        <v>1</v>
      </c>
      <c r="I334" s="127">
        <f>[1]!Table1[[#This Row],[Adjusted Total]]-[1]!Table1[[#This Row],[Calculated Total]]</f>
        <v>0</v>
      </c>
    </row>
    <row r="335" spans="1:9">
      <c r="A335" s="128">
        <v>46203</v>
      </c>
      <c r="B335" s="122">
        <v>45930</v>
      </c>
      <c r="C335" s="123" t="s">
        <v>119</v>
      </c>
      <c r="D335" s="123" t="s">
        <v>87</v>
      </c>
      <c r="E335" s="123" t="s">
        <v>88</v>
      </c>
      <c r="F335" s="124">
        <v>3685.84</v>
      </c>
      <c r="G335" s="125">
        <v>3685.84</v>
      </c>
      <c r="H335" s="123" t="b">
        <f>[1]!Table1[[#This Row],[Calculated Total]]=[1]!Table1[[#This Row],[Adjusted Total]]</f>
        <v>1</v>
      </c>
      <c r="I335" s="127">
        <f>[1]!Table1[[#This Row],[Adjusted Total]]-[1]!Table1[[#This Row],[Calculated Total]]</f>
        <v>0</v>
      </c>
    </row>
    <row r="336" spans="1:9">
      <c r="A336" s="128">
        <v>46203</v>
      </c>
      <c r="B336" s="122">
        <v>45930</v>
      </c>
      <c r="C336" s="123" t="s">
        <v>119</v>
      </c>
      <c r="D336" s="123" t="s">
        <v>94</v>
      </c>
      <c r="E336" s="123" t="s">
        <v>120</v>
      </c>
      <c r="F336" s="124">
        <v>11498.7</v>
      </c>
      <c r="G336" s="125">
        <v>11498.7</v>
      </c>
      <c r="H336" s="123" t="b">
        <f>[1]!Table1[[#This Row],[Calculated Total]]=[1]!Table1[[#This Row],[Adjusted Total]]</f>
        <v>1</v>
      </c>
      <c r="I336" s="127">
        <f>[1]!Table1[[#This Row],[Adjusted Total]]-[1]!Table1[[#This Row],[Calculated Total]]</f>
        <v>0</v>
      </c>
    </row>
    <row r="337" spans="1:9">
      <c r="A337" s="121">
        <v>46203</v>
      </c>
      <c r="B337" s="122">
        <v>45930</v>
      </c>
      <c r="C337" s="123" t="s">
        <v>119</v>
      </c>
      <c r="D337" s="123" t="s">
        <v>87</v>
      </c>
      <c r="E337" s="123" t="s">
        <v>142</v>
      </c>
      <c r="F337" s="124">
        <v>4323.57</v>
      </c>
      <c r="G337" s="125">
        <v>4323.57</v>
      </c>
      <c r="H337" s="123" t="b">
        <f>[1]!Table1[[#This Row],[Calculated Total]]=[1]!Table1[[#This Row],[Adjusted Total]]</f>
        <v>1</v>
      </c>
      <c r="I337" s="127">
        <f>[1]!Table1[[#This Row],[Adjusted Total]]-[1]!Table1[[#This Row],[Calculated Total]]</f>
        <v>0</v>
      </c>
    </row>
    <row r="338" spans="1:9">
      <c r="A338" s="128">
        <v>46203</v>
      </c>
      <c r="B338" s="122">
        <v>45930</v>
      </c>
      <c r="C338" s="123" t="s">
        <v>119</v>
      </c>
      <c r="D338" s="123" t="s">
        <v>87</v>
      </c>
      <c r="E338" s="123" t="s">
        <v>141</v>
      </c>
      <c r="F338" s="124">
        <v>10100.469999999999</v>
      </c>
      <c r="G338" s="125">
        <v>10100.469999999999</v>
      </c>
      <c r="H338" s="123" t="b">
        <f>[1]!Table1[[#This Row],[Calculated Total]]=[1]!Table1[[#This Row],[Adjusted Total]]</f>
        <v>1</v>
      </c>
      <c r="I338" s="127">
        <f>[1]!Table1[[#This Row],[Adjusted Total]]-[1]!Table1[[#This Row],[Calculated Total]]</f>
        <v>0</v>
      </c>
    </row>
    <row r="339" spans="1:9">
      <c r="A339" s="128">
        <v>46203</v>
      </c>
      <c r="B339" s="122">
        <v>45930</v>
      </c>
      <c r="C339" s="123" t="s">
        <v>119</v>
      </c>
      <c r="D339" s="123" t="s">
        <v>87</v>
      </c>
      <c r="E339" s="123" t="s">
        <v>140</v>
      </c>
      <c r="F339" s="124">
        <v>625184.32999999996</v>
      </c>
      <c r="G339" s="125">
        <v>625184.32999999996</v>
      </c>
      <c r="H339" s="123" t="b">
        <f>[1]!Table1[[#This Row],[Calculated Total]]=[1]!Table1[[#This Row],[Adjusted Total]]</f>
        <v>1</v>
      </c>
      <c r="I339" s="127">
        <f>[1]!Table1[[#This Row],[Adjusted Total]]-[1]!Table1[[#This Row],[Calculated Total]]</f>
        <v>0</v>
      </c>
    </row>
    <row r="340" spans="1:9">
      <c r="A340" s="121">
        <v>46203</v>
      </c>
      <c r="B340" s="122">
        <v>45930</v>
      </c>
      <c r="C340" s="123" t="s">
        <v>119</v>
      </c>
      <c r="D340" s="123" t="s">
        <v>86</v>
      </c>
      <c r="E340" s="123" t="s">
        <v>124</v>
      </c>
      <c r="F340" s="124">
        <v>1697998.95</v>
      </c>
      <c r="G340" s="125">
        <v>1697998.95</v>
      </c>
      <c r="H340" s="123" t="b">
        <f>[1]!Table1[[#This Row],[Calculated Total]]=[1]!Table1[[#This Row],[Adjusted Total]]</f>
        <v>1</v>
      </c>
      <c r="I340" s="127">
        <f>[1]!Table1[[#This Row],[Adjusted Total]]-[1]!Table1[[#This Row],[Calculated Total]]</f>
        <v>0</v>
      </c>
    </row>
    <row r="341" spans="1:9">
      <c r="A341" s="128">
        <v>46203</v>
      </c>
      <c r="B341" s="122">
        <v>45930</v>
      </c>
      <c r="C341" s="123" t="s">
        <v>119</v>
      </c>
      <c r="D341" s="123" t="s">
        <v>87</v>
      </c>
      <c r="E341" s="123" t="s">
        <v>144</v>
      </c>
      <c r="F341" s="124">
        <v>490.26</v>
      </c>
      <c r="G341" s="125">
        <v>490.26</v>
      </c>
      <c r="H341" s="123" t="b">
        <f>[1]!Table1[[#This Row],[Calculated Total]]=[1]!Table1[[#This Row],[Adjusted Total]]</f>
        <v>1</v>
      </c>
      <c r="I341" s="127">
        <f>[1]!Table1[[#This Row],[Adjusted Total]]-[1]!Table1[[#This Row],[Calculated Total]]</f>
        <v>0</v>
      </c>
    </row>
    <row r="342" spans="1:9">
      <c r="A342" s="128">
        <v>46203</v>
      </c>
      <c r="B342" s="122">
        <v>45930</v>
      </c>
      <c r="C342" s="123" t="s">
        <v>119</v>
      </c>
      <c r="D342" s="123" t="s">
        <v>87</v>
      </c>
      <c r="E342" s="123" t="s">
        <v>143</v>
      </c>
      <c r="F342" s="124">
        <v>13387.57</v>
      </c>
      <c r="G342" s="125">
        <v>13387.57</v>
      </c>
      <c r="H342" s="123" t="b">
        <f>[1]!Table1[[#This Row],[Calculated Total]]=[1]!Table1[[#This Row],[Adjusted Total]]</f>
        <v>1</v>
      </c>
      <c r="I342" s="127">
        <f>[1]!Table1[[#This Row],[Adjusted Total]]-[1]!Table1[[#This Row],[Calculated Total]]</f>
        <v>0</v>
      </c>
    </row>
    <row r="343" spans="1:9">
      <c r="A343" s="128">
        <v>46203</v>
      </c>
      <c r="B343" s="122">
        <v>45930</v>
      </c>
      <c r="C343" s="123" t="s">
        <v>119</v>
      </c>
      <c r="D343" s="123" t="s">
        <v>87</v>
      </c>
      <c r="E343" s="123" t="s">
        <v>139</v>
      </c>
      <c r="F343" s="124">
        <v>11500.82</v>
      </c>
      <c r="G343" s="125">
        <v>11500.82</v>
      </c>
      <c r="H343" s="123" t="b">
        <f>[1]!Table1[[#This Row],[Calculated Total]]=[1]!Table1[[#This Row],[Adjusted Total]]</f>
        <v>1</v>
      </c>
      <c r="I343" s="127">
        <f>[1]!Table1[[#This Row],[Adjusted Total]]-[1]!Table1[[#This Row],[Calculated Total]]</f>
        <v>0</v>
      </c>
    </row>
    <row r="344" spans="1:9">
      <c r="A344" s="128">
        <v>46203</v>
      </c>
      <c r="B344" s="122">
        <v>45930</v>
      </c>
      <c r="C344" s="123" t="s">
        <v>119</v>
      </c>
      <c r="D344" s="123" t="s">
        <v>87</v>
      </c>
      <c r="E344" s="123" t="s">
        <v>136</v>
      </c>
      <c r="F344" s="124">
        <v>8137.48</v>
      </c>
      <c r="G344" s="125">
        <v>8137.48</v>
      </c>
      <c r="H344" s="123" t="b">
        <f>[1]!Table1[[#This Row],[Calculated Total]]=[1]!Table1[[#This Row],[Adjusted Total]]</f>
        <v>1</v>
      </c>
      <c r="I344" s="127">
        <f>[1]!Table1[[#This Row],[Adjusted Total]]-[1]!Table1[[#This Row],[Calculated Total]]</f>
        <v>0</v>
      </c>
    </row>
    <row r="345" spans="1:9">
      <c r="A345" s="128">
        <v>46203</v>
      </c>
      <c r="B345" s="122">
        <v>45930</v>
      </c>
      <c r="C345" s="123" t="s">
        <v>119</v>
      </c>
      <c r="D345" s="123" t="s">
        <v>87</v>
      </c>
      <c r="E345" s="123" t="s">
        <v>135</v>
      </c>
      <c r="F345" s="124">
        <v>1118.58</v>
      </c>
      <c r="G345" s="125">
        <v>1118.58</v>
      </c>
      <c r="H345" s="123" t="b">
        <f>[1]!Table1[[#This Row],[Calculated Total]]=[1]!Table1[[#This Row],[Adjusted Total]]</f>
        <v>1</v>
      </c>
      <c r="I345" s="127">
        <f>[1]!Table1[[#This Row],[Adjusted Total]]-[1]!Table1[[#This Row],[Calculated Total]]</f>
        <v>0</v>
      </c>
    </row>
    <row r="346" spans="1:9">
      <c r="A346" s="128">
        <v>46203</v>
      </c>
      <c r="B346" s="122">
        <v>45930</v>
      </c>
      <c r="C346" s="123" t="s">
        <v>119</v>
      </c>
      <c r="D346" s="123" t="s">
        <v>86</v>
      </c>
      <c r="E346" s="123" t="s">
        <v>127</v>
      </c>
      <c r="F346" s="124">
        <v>54370</v>
      </c>
      <c r="G346" s="125">
        <v>54370</v>
      </c>
      <c r="H346" s="123" t="b">
        <f>[1]!Table1[[#This Row],[Calculated Total]]=[1]!Table1[[#This Row],[Adjusted Total]]</f>
        <v>1</v>
      </c>
      <c r="I346" s="127">
        <f>[1]!Table1[[#This Row],[Adjusted Total]]-[1]!Table1[[#This Row],[Calculated Total]]</f>
        <v>0</v>
      </c>
    </row>
    <row r="347" spans="1:9">
      <c r="A347" s="128">
        <v>46203</v>
      </c>
      <c r="B347" s="122">
        <v>45930</v>
      </c>
      <c r="C347" s="123" t="s">
        <v>119</v>
      </c>
      <c r="D347" s="123" t="s">
        <v>87</v>
      </c>
      <c r="E347" s="123" t="s">
        <v>137</v>
      </c>
      <c r="F347" s="124">
        <v>3286.42</v>
      </c>
      <c r="G347" s="125">
        <v>3286.42</v>
      </c>
      <c r="H347" s="123" t="b">
        <f>[1]!Table1[[#This Row],[Calculated Total]]=[1]!Table1[[#This Row],[Adjusted Total]]</f>
        <v>1</v>
      </c>
      <c r="I347" s="127">
        <f>[1]!Table1[[#This Row],[Adjusted Total]]-[1]!Table1[[#This Row],[Calculated Total]]</f>
        <v>0</v>
      </c>
    </row>
    <row r="348" spans="1:9">
      <c r="A348" s="121">
        <v>46203</v>
      </c>
      <c r="B348" s="122">
        <v>45930</v>
      </c>
      <c r="C348" s="123" t="s">
        <v>119</v>
      </c>
      <c r="D348" s="123" t="s">
        <v>87</v>
      </c>
      <c r="E348" s="123" t="s">
        <v>138</v>
      </c>
      <c r="F348" s="124">
        <v>59801.3</v>
      </c>
      <c r="G348" s="125">
        <v>59801.3</v>
      </c>
      <c r="H348" s="123" t="b">
        <f>[1]!Table1[[#This Row],[Calculated Total]]=[1]!Table1[[#This Row],[Adjusted Total]]</f>
        <v>1</v>
      </c>
      <c r="I348" s="127">
        <f>[1]!Table1[[#This Row],[Adjusted Total]]-[1]!Table1[[#This Row],[Calculated Total]]</f>
        <v>0</v>
      </c>
    </row>
    <row r="349" spans="1:9">
      <c r="A349" s="128">
        <v>46203</v>
      </c>
      <c r="B349" s="122">
        <v>45930</v>
      </c>
      <c r="C349" s="123" t="s">
        <v>119</v>
      </c>
      <c r="D349" s="123" t="s">
        <v>87</v>
      </c>
      <c r="E349" s="123" t="s">
        <v>134</v>
      </c>
      <c r="F349" s="124">
        <v>2617.35</v>
      </c>
      <c r="G349" s="125">
        <v>2617.35</v>
      </c>
      <c r="H349" s="123" t="b">
        <f>[1]!Table1[[#This Row],[Calculated Total]]=[1]!Table1[[#This Row],[Adjusted Total]]</f>
        <v>1</v>
      </c>
      <c r="I349" s="127">
        <f>[1]!Table1[[#This Row],[Adjusted Total]]-[1]!Table1[[#This Row],[Calculated Total]]</f>
        <v>0</v>
      </c>
    </row>
    <row r="350" spans="1:9">
      <c r="A350" s="128">
        <v>46203</v>
      </c>
      <c r="B350" s="122">
        <v>45930</v>
      </c>
      <c r="C350" s="123" t="s">
        <v>119</v>
      </c>
      <c r="D350" s="123" t="s">
        <v>87</v>
      </c>
      <c r="E350" s="123" t="s">
        <v>131</v>
      </c>
      <c r="F350" s="124">
        <v>118602.84</v>
      </c>
      <c r="G350" s="125">
        <v>118602.84</v>
      </c>
      <c r="H350" s="123" t="b">
        <f>[1]!Table1[[#This Row],[Calculated Total]]=[1]!Table1[[#This Row],[Adjusted Total]]</f>
        <v>1</v>
      </c>
      <c r="I350" s="127">
        <f>[1]!Table1[[#This Row],[Adjusted Total]]-[1]!Table1[[#This Row],[Calculated Total]]</f>
        <v>0</v>
      </c>
    </row>
    <row r="351" spans="1:9">
      <c r="A351" s="128">
        <v>46203</v>
      </c>
      <c r="B351" s="122">
        <v>45930</v>
      </c>
      <c r="C351" s="123" t="s">
        <v>119</v>
      </c>
      <c r="D351" s="123" t="s">
        <v>86</v>
      </c>
      <c r="E351" s="123" t="s">
        <v>125</v>
      </c>
      <c r="F351" s="124">
        <v>40563.360000000001</v>
      </c>
      <c r="G351" s="125">
        <v>40563.360000000001</v>
      </c>
      <c r="H351" s="123" t="b">
        <f>[1]!Table1[[#This Row],[Calculated Total]]=[1]!Table1[[#This Row],[Adjusted Total]]</f>
        <v>1</v>
      </c>
      <c r="I351" s="127">
        <f>[1]!Table1[[#This Row],[Adjusted Total]]-[1]!Table1[[#This Row],[Calculated Total]]</f>
        <v>0</v>
      </c>
    </row>
    <row r="352" spans="1:9">
      <c r="A352" s="128">
        <v>46203</v>
      </c>
      <c r="B352" s="122">
        <v>45930</v>
      </c>
      <c r="C352" s="123" t="s">
        <v>119</v>
      </c>
      <c r="D352" s="123" t="s">
        <v>87</v>
      </c>
      <c r="E352" s="123" t="s">
        <v>130</v>
      </c>
      <c r="F352" s="124">
        <v>257865.65</v>
      </c>
      <c r="G352" s="125">
        <v>257865.65</v>
      </c>
      <c r="H352" s="123" t="b">
        <f>[1]!Table1[[#This Row],[Calculated Total]]=[1]!Table1[[#This Row],[Adjusted Total]]</f>
        <v>1</v>
      </c>
      <c r="I352" s="127">
        <f>[1]!Table1[[#This Row],[Adjusted Total]]-[1]!Table1[[#This Row],[Calculated Total]]</f>
        <v>0</v>
      </c>
    </row>
    <row r="353" spans="1:9">
      <c r="A353" s="128">
        <v>46203</v>
      </c>
      <c r="B353" s="122">
        <v>45930</v>
      </c>
      <c r="C353" s="123" t="s">
        <v>119</v>
      </c>
      <c r="D353" s="123" t="s">
        <v>87</v>
      </c>
      <c r="E353" s="123" t="s">
        <v>133</v>
      </c>
      <c r="F353" s="124">
        <v>81060.41</v>
      </c>
      <c r="G353" s="125">
        <v>81060.41</v>
      </c>
      <c r="H353" s="123" t="b">
        <f>[1]!Table1[[#This Row],[Calculated Total]]=[1]!Table1[[#This Row],[Adjusted Total]]</f>
        <v>1</v>
      </c>
      <c r="I353" s="127">
        <f>[1]!Table1[[#This Row],[Adjusted Total]]-[1]!Table1[[#This Row],[Calculated Total]]</f>
        <v>0</v>
      </c>
    </row>
    <row r="354" spans="1:9">
      <c r="A354" s="128">
        <v>46203</v>
      </c>
      <c r="B354" s="122">
        <v>45930</v>
      </c>
      <c r="C354" s="123" t="s">
        <v>119</v>
      </c>
      <c r="D354" s="123" t="s">
        <v>87</v>
      </c>
      <c r="E354" s="123" t="s">
        <v>132</v>
      </c>
      <c r="F354" s="124">
        <v>40647</v>
      </c>
      <c r="G354" s="125">
        <v>40647</v>
      </c>
      <c r="H354" s="123" t="b">
        <f>[1]!Table1[[#This Row],[Calculated Total]]=[1]!Table1[[#This Row],[Adjusted Total]]</f>
        <v>1</v>
      </c>
      <c r="I354" s="127">
        <f>[1]!Table1[[#This Row],[Adjusted Total]]-[1]!Table1[[#This Row],[Calculated Total]]</f>
        <v>0</v>
      </c>
    </row>
    <row r="355" spans="1:9">
      <c r="A355" s="121">
        <v>46203</v>
      </c>
      <c r="B355" s="122">
        <v>45930</v>
      </c>
      <c r="C355" s="130" t="s">
        <v>119</v>
      </c>
      <c r="D355" s="130" t="s">
        <v>86</v>
      </c>
      <c r="E355" s="130" t="s">
        <v>126</v>
      </c>
      <c r="F355" s="131">
        <v>1665.73</v>
      </c>
      <c r="G355" s="132">
        <v>1665.73</v>
      </c>
      <c r="H355" s="123" t="b">
        <f>[1]!Table1[[#This Row],[Calculated Total]]=[1]!Table1[[#This Row],[Adjusted Total]]</f>
        <v>1</v>
      </c>
      <c r="I355" s="127">
        <f>[1]!Table1[[#This Row],[Adjusted Total]]-[1]!Table1[[#This Row],[Calculated Total]]</f>
        <v>0</v>
      </c>
    </row>
    <row r="356" spans="1:9">
      <c r="A356" s="128">
        <v>46203</v>
      </c>
      <c r="B356" s="122">
        <v>45930</v>
      </c>
      <c r="C356" s="123" t="s">
        <v>145</v>
      </c>
      <c r="D356" s="123" t="s">
        <v>94</v>
      </c>
      <c r="E356" s="123" t="s">
        <v>146</v>
      </c>
      <c r="F356" s="124">
        <v>32616.36</v>
      </c>
      <c r="G356" s="125">
        <v>32616.36</v>
      </c>
      <c r="H356" s="123" t="b">
        <f>[1]!Table1[[#This Row],[Calculated Total]]=[1]!Table1[[#This Row],[Adjusted Total]]</f>
        <v>1</v>
      </c>
      <c r="I356" s="127">
        <f>[1]!Table1[[#This Row],[Adjusted Total]]-[1]!Table1[[#This Row],[Calculated Total]]</f>
        <v>0</v>
      </c>
    </row>
    <row r="357" spans="1:9">
      <c r="A357" s="121">
        <v>46203</v>
      </c>
      <c r="B357" s="122">
        <v>45930</v>
      </c>
      <c r="C357" s="123" t="s">
        <v>145</v>
      </c>
      <c r="D357" s="123" t="s">
        <v>94</v>
      </c>
      <c r="E357" s="123" t="s">
        <v>147</v>
      </c>
      <c r="F357" s="124">
        <v>13620.96</v>
      </c>
      <c r="G357" s="125">
        <v>13620.96</v>
      </c>
      <c r="H357" s="123" t="b">
        <f>[1]!Table1[[#This Row],[Calculated Total]]=[1]!Table1[[#This Row],[Adjusted Total]]</f>
        <v>1</v>
      </c>
      <c r="I357" s="127">
        <f>[1]!Table1[[#This Row],[Adjusted Total]]-[1]!Table1[[#This Row],[Calculated Total]]</f>
        <v>0</v>
      </c>
    </row>
    <row r="358" spans="1:9">
      <c r="A358" s="128">
        <v>46203</v>
      </c>
      <c r="B358" s="122">
        <v>45930</v>
      </c>
      <c r="C358" s="123" t="s">
        <v>145</v>
      </c>
      <c r="D358" s="123" t="s">
        <v>86</v>
      </c>
      <c r="E358" s="123" t="s">
        <v>151</v>
      </c>
      <c r="F358" s="124">
        <v>163623.51999999999</v>
      </c>
      <c r="G358" s="125">
        <v>163623.51999999999</v>
      </c>
      <c r="H358" s="123" t="b">
        <f>[1]!Table1[[#This Row],[Calculated Total]]=[1]!Table1[[#This Row],[Adjusted Total]]</f>
        <v>1</v>
      </c>
      <c r="I358" s="127">
        <f>[1]!Table1[[#This Row],[Adjusted Total]]-[1]!Table1[[#This Row],[Calculated Total]]</f>
        <v>0</v>
      </c>
    </row>
    <row r="359" spans="1:9">
      <c r="A359" s="128">
        <v>46203</v>
      </c>
      <c r="B359" s="122">
        <v>45930</v>
      </c>
      <c r="C359" s="123" t="s">
        <v>145</v>
      </c>
      <c r="D359" s="123" t="s">
        <v>86</v>
      </c>
      <c r="E359" s="123" t="s">
        <v>148</v>
      </c>
      <c r="F359" s="124">
        <v>218010.08</v>
      </c>
      <c r="G359" s="125">
        <v>218010.08</v>
      </c>
      <c r="H359" s="123" t="b">
        <f>[1]!Table1[[#This Row],[Calculated Total]]=[1]!Table1[[#This Row],[Adjusted Total]]</f>
        <v>1</v>
      </c>
      <c r="I359" s="127">
        <f>[1]!Table1[[#This Row],[Adjusted Total]]-[1]!Table1[[#This Row],[Calculated Total]]</f>
        <v>0</v>
      </c>
    </row>
    <row r="360" spans="1:9">
      <c r="A360" s="128">
        <v>46203</v>
      </c>
      <c r="B360" s="122">
        <v>45930</v>
      </c>
      <c r="C360" s="123" t="s">
        <v>145</v>
      </c>
      <c r="D360" s="123" t="s">
        <v>86</v>
      </c>
      <c r="E360" s="123" t="s">
        <v>154</v>
      </c>
      <c r="F360" s="124">
        <v>139090.48000000001</v>
      </c>
      <c r="G360" s="125">
        <v>139090.48000000001</v>
      </c>
      <c r="H360" s="123" t="b">
        <f>[1]!Table1[[#This Row],[Calculated Total]]=[1]!Table1[[#This Row],[Adjusted Total]]</f>
        <v>1</v>
      </c>
      <c r="I360" s="127">
        <f>[1]!Table1[[#This Row],[Adjusted Total]]-[1]!Table1[[#This Row],[Calculated Total]]</f>
        <v>0</v>
      </c>
    </row>
    <row r="361" spans="1:9">
      <c r="A361" s="128">
        <v>46203</v>
      </c>
      <c r="B361" s="122">
        <v>45930</v>
      </c>
      <c r="C361" s="123" t="s">
        <v>145</v>
      </c>
      <c r="D361" s="123" t="s">
        <v>86</v>
      </c>
      <c r="E361" s="123" t="s">
        <v>152</v>
      </c>
      <c r="F361" s="124">
        <v>1054.69</v>
      </c>
      <c r="G361" s="125">
        <v>1054.69</v>
      </c>
      <c r="H361" s="123" t="b">
        <f>[1]!Table1[[#This Row],[Calculated Total]]=[1]!Table1[[#This Row],[Adjusted Total]]</f>
        <v>1</v>
      </c>
      <c r="I361" s="127">
        <f>[1]!Table1[[#This Row],[Adjusted Total]]-[1]!Table1[[#This Row],[Calculated Total]]</f>
        <v>0</v>
      </c>
    </row>
    <row r="362" spans="1:9">
      <c r="A362" s="128">
        <v>46203</v>
      </c>
      <c r="B362" s="122">
        <v>45930</v>
      </c>
      <c r="C362" s="123" t="s">
        <v>145</v>
      </c>
      <c r="D362" s="123" t="s">
        <v>86</v>
      </c>
      <c r="E362" s="123" t="s">
        <v>153</v>
      </c>
      <c r="F362" s="124">
        <v>840.13</v>
      </c>
      <c r="G362" s="125">
        <v>840.13</v>
      </c>
      <c r="H362" s="123" t="b">
        <f>[1]!Table1[[#This Row],[Calculated Total]]=[1]!Table1[[#This Row],[Adjusted Total]]</f>
        <v>1</v>
      </c>
      <c r="I362" s="127">
        <f>[1]!Table1[[#This Row],[Adjusted Total]]-[1]!Table1[[#This Row],[Calculated Total]]</f>
        <v>0</v>
      </c>
    </row>
    <row r="363" spans="1:9">
      <c r="A363" s="128">
        <v>46203</v>
      </c>
      <c r="B363" s="122">
        <v>45930</v>
      </c>
      <c r="C363" s="123" t="s">
        <v>145</v>
      </c>
      <c r="D363" s="123" t="s">
        <v>86</v>
      </c>
      <c r="E363" s="123" t="s">
        <v>149</v>
      </c>
      <c r="F363" s="124">
        <v>1576363.47</v>
      </c>
      <c r="G363" s="125">
        <v>1576363.47</v>
      </c>
      <c r="H363" s="123" t="b">
        <f>[1]!Table1[[#This Row],[Calculated Total]]=[1]!Table1[[#This Row],[Adjusted Total]]</f>
        <v>1</v>
      </c>
      <c r="I363" s="127">
        <f>[1]!Table1[[#This Row],[Adjusted Total]]-[1]!Table1[[#This Row],[Calculated Total]]</f>
        <v>0</v>
      </c>
    </row>
    <row r="364" spans="1:9">
      <c r="A364" s="121">
        <v>46203</v>
      </c>
      <c r="B364" s="122">
        <v>45930</v>
      </c>
      <c r="C364" s="123" t="s">
        <v>145</v>
      </c>
      <c r="D364" s="123" t="s">
        <v>86</v>
      </c>
      <c r="E364" s="123" t="s">
        <v>155</v>
      </c>
      <c r="F364" s="124">
        <v>312534.48</v>
      </c>
      <c r="G364" s="125">
        <v>312534.48</v>
      </c>
      <c r="H364" s="123" t="b">
        <f>[1]!Table1[[#This Row],[Calculated Total]]=[1]!Table1[[#This Row],[Adjusted Total]]</f>
        <v>1</v>
      </c>
      <c r="I364" s="127">
        <f>[1]!Table1[[#This Row],[Adjusted Total]]-[1]!Table1[[#This Row],[Calculated Total]]</f>
        <v>0</v>
      </c>
    </row>
    <row r="365" spans="1:9">
      <c r="A365" s="128">
        <v>46203</v>
      </c>
      <c r="B365" s="122">
        <v>45930</v>
      </c>
      <c r="C365" s="130" t="s">
        <v>145</v>
      </c>
      <c r="D365" s="130" t="s">
        <v>86</v>
      </c>
      <c r="E365" s="130" t="s">
        <v>150</v>
      </c>
      <c r="F365" s="131">
        <v>1758914.88</v>
      </c>
      <c r="G365" s="132">
        <v>1758914.88</v>
      </c>
      <c r="H365" s="123" t="b">
        <f>[1]!Table1[[#This Row],[Calculated Total]]=[1]!Table1[[#This Row],[Adjusted Total]]</f>
        <v>1</v>
      </c>
      <c r="I365" s="127">
        <f>[1]!Table1[[#This Row],[Adjusted Total]]-[1]!Table1[[#This Row],[Calculated Total]]</f>
        <v>0</v>
      </c>
    </row>
    <row r="366" spans="1:9">
      <c r="A366" s="128">
        <v>46203</v>
      </c>
      <c r="B366" s="122">
        <v>45930</v>
      </c>
      <c r="C366" s="123" t="s">
        <v>156</v>
      </c>
      <c r="D366" s="123" t="s">
        <v>86</v>
      </c>
      <c r="E366" s="123" t="s">
        <v>159</v>
      </c>
      <c r="F366" s="124">
        <v>2726.54</v>
      </c>
      <c r="G366" s="125">
        <v>2726.54</v>
      </c>
      <c r="H366" s="123" t="b">
        <f>[1]!Table1[[#This Row],[Calculated Total]]=[1]!Table1[[#This Row],[Adjusted Total]]</f>
        <v>1</v>
      </c>
      <c r="I366" s="127">
        <f>[1]!Table1[[#This Row],[Adjusted Total]]-[1]!Table1[[#This Row],[Calculated Total]]</f>
        <v>0</v>
      </c>
    </row>
    <row r="367" spans="1:9">
      <c r="A367" s="128">
        <v>46203</v>
      </c>
      <c r="B367" s="122">
        <v>45930</v>
      </c>
      <c r="C367" s="123" t="s">
        <v>156</v>
      </c>
      <c r="D367" s="123" t="s">
        <v>86</v>
      </c>
      <c r="E367" s="123" t="s">
        <v>158</v>
      </c>
      <c r="F367" s="124">
        <v>3561.3</v>
      </c>
      <c r="G367" s="125">
        <v>3561.3</v>
      </c>
      <c r="H367" s="123" t="b">
        <f>[1]!Table1[[#This Row],[Calculated Total]]=[1]!Table1[[#This Row],[Adjusted Total]]</f>
        <v>1</v>
      </c>
      <c r="I367" s="127">
        <f>[1]!Table1[[#This Row],[Adjusted Total]]-[1]!Table1[[#This Row],[Calculated Total]]</f>
        <v>0</v>
      </c>
    </row>
    <row r="368" spans="1:9">
      <c r="A368" s="128">
        <v>46203</v>
      </c>
      <c r="B368" s="122">
        <v>45930</v>
      </c>
      <c r="C368" s="130" t="s">
        <v>156</v>
      </c>
      <c r="D368" s="130" t="s">
        <v>86</v>
      </c>
      <c r="E368" s="130" t="s">
        <v>157</v>
      </c>
      <c r="F368" s="131">
        <v>163922.89000000001</v>
      </c>
      <c r="G368" s="132">
        <v>163922.89000000001</v>
      </c>
      <c r="H368" s="123" t="b">
        <f>[1]!Table1[[#This Row],[Calculated Total]]=[1]!Table1[[#This Row],[Adjusted Total]]</f>
        <v>1</v>
      </c>
      <c r="I368" s="127">
        <f>[1]!Table1[[#This Row],[Adjusted Total]]-[1]!Table1[[#This Row],[Calculated Total]]</f>
        <v>0</v>
      </c>
    </row>
    <row r="369" spans="1:9">
      <c r="A369" s="128">
        <v>46203</v>
      </c>
      <c r="B369" s="122">
        <v>45930</v>
      </c>
      <c r="C369" s="123" t="s">
        <v>160</v>
      </c>
      <c r="D369" s="123" t="s">
        <v>87</v>
      </c>
      <c r="E369" s="123" t="s">
        <v>165</v>
      </c>
      <c r="F369" s="124">
        <v>970.4</v>
      </c>
      <c r="G369" s="125">
        <v>970.4</v>
      </c>
      <c r="H369" s="123" t="b">
        <f>[1]!Table1[[#This Row],[Calculated Total]]=[1]!Table1[[#This Row],[Adjusted Total]]</f>
        <v>1</v>
      </c>
      <c r="I369" s="127">
        <f>[1]!Table1[[#This Row],[Adjusted Total]]-[1]!Table1[[#This Row],[Calculated Total]]</f>
        <v>0</v>
      </c>
    </row>
    <row r="370" spans="1:9">
      <c r="A370" s="128">
        <v>46203</v>
      </c>
      <c r="B370" s="122">
        <v>45930</v>
      </c>
      <c r="C370" s="123" t="s">
        <v>160</v>
      </c>
      <c r="D370" s="123" t="s">
        <v>86</v>
      </c>
      <c r="E370" s="123" t="s">
        <v>160</v>
      </c>
      <c r="F370" s="124">
        <v>633.66</v>
      </c>
      <c r="G370" s="125">
        <v>633.66</v>
      </c>
      <c r="H370" s="123" t="b">
        <f>[1]!Table1[[#This Row],[Calculated Total]]=[1]!Table1[[#This Row],[Adjusted Total]]</f>
        <v>1</v>
      </c>
      <c r="I370" s="127">
        <f>[1]!Table1[[#This Row],[Adjusted Total]]-[1]!Table1[[#This Row],[Calculated Total]]</f>
        <v>0</v>
      </c>
    </row>
    <row r="371" spans="1:9">
      <c r="A371" s="128">
        <v>46203</v>
      </c>
      <c r="B371" s="122">
        <v>45930</v>
      </c>
      <c r="C371" s="123" t="s">
        <v>160</v>
      </c>
      <c r="D371" s="123" t="s">
        <v>86</v>
      </c>
      <c r="E371" s="123" t="s">
        <v>163</v>
      </c>
      <c r="F371" s="124">
        <v>988715.9</v>
      </c>
      <c r="G371" s="125">
        <v>988715.9</v>
      </c>
      <c r="H371" s="123" t="b">
        <f>[1]!Table1[[#This Row],[Calculated Total]]=[1]!Table1[[#This Row],[Adjusted Total]]</f>
        <v>1</v>
      </c>
      <c r="I371" s="127">
        <f>[1]!Table1[[#This Row],[Adjusted Total]]-[1]!Table1[[#This Row],[Calculated Total]]</f>
        <v>0</v>
      </c>
    </row>
    <row r="372" spans="1:9">
      <c r="A372" s="121">
        <v>46203</v>
      </c>
      <c r="B372" s="122">
        <v>45930</v>
      </c>
      <c r="C372" s="123" t="s">
        <v>160</v>
      </c>
      <c r="D372" s="123" t="s">
        <v>94</v>
      </c>
      <c r="E372" s="123" t="s">
        <v>161</v>
      </c>
      <c r="F372" s="124">
        <v>4589.82</v>
      </c>
      <c r="G372" s="125">
        <v>4589.82</v>
      </c>
      <c r="H372" s="123" t="b">
        <f>[1]!Table1[[#This Row],[Calculated Total]]=[1]!Table1[[#This Row],[Adjusted Total]]</f>
        <v>1</v>
      </c>
      <c r="I372" s="127">
        <f>[1]!Table1[[#This Row],[Adjusted Total]]-[1]!Table1[[#This Row],[Calculated Total]]</f>
        <v>0</v>
      </c>
    </row>
    <row r="373" spans="1:9">
      <c r="A373" s="128">
        <v>46203</v>
      </c>
      <c r="B373" s="122">
        <v>45930</v>
      </c>
      <c r="C373" s="123" t="s">
        <v>160</v>
      </c>
      <c r="D373" s="123" t="s">
        <v>86</v>
      </c>
      <c r="E373" s="123" t="s">
        <v>162</v>
      </c>
      <c r="F373" s="124">
        <v>255.78</v>
      </c>
      <c r="G373" s="125">
        <v>255.78</v>
      </c>
      <c r="H373" s="123" t="b">
        <f>[1]!Table1[[#This Row],[Calculated Total]]=[1]!Table1[[#This Row],[Adjusted Total]]</f>
        <v>1</v>
      </c>
      <c r="I373" s="127">
        <f>[1]!Table1[[#This Row],[Adjusted Total]]-[1]!Table1[[#This Row],[Calculated Total]]</f>
        <v>0</v>
      </c>
    </row>
    <row r="374" spans="1:9">
      <c r="A374" s="121">
        <v>46203</v>
      </c>
      <c r="B374" s="122">
        <v>45930</v>
      </c>
      <c r="C374" s="130" t="s">
        <v>160</v>
      </c>
      <c r="D374" s="130" t="s">
        <v>87</v>
      </c>
      <c r="E374" s="130" t="s">
        <v>164</v>
      </c>
      <c r="F374" s="131">
        <v>970.4</v>
      </c>
      <c r="G374" s="132">
        <v>970.4</v>
      </c>
      <c r="H374" s="123" t="b">
        <f>[1]!Table1[[#This Row],[Calculated Total]]=[1]!Table1[[#This Row],[Adjusted Total]]</f>
        <v>1</v>
      </c>
      <c r="I374" s="127">
        <f>[1]!Table1[[#This Row],[Adjusted Total]]-[1]!Table1[[#This Row],[Calculated Total]]</f>
        <v>0</v>
      </c>
    </row>
    <row r="375" spans="1:9">
      <c r="A375" s="128">
        <v>46203</v>
      </c>
      <c r="B375" s="122">
        <v>45930</v>
      </c>
      <c r="C375" s="123" t="s">
        <v>166</v>
      </c>
      <c r="D375" s="123" t="s">
        <v>86</v>
      </c>
      <c r="E375" s="123" t="s">
        <v>168</v>
      </c>
      <c r="F375" s="124">
        <v>427205.61</v>
      </c>
      <c r="G375" s="125">
        <v>427205.61</v>
      </c>
      <c r="H375" s="123" t="b">
        <f>[1]!Table1[[#This Row],[Calculated Total]]=[1]!Table1[[#This Row],[Adjusted Total]]</f>
        <v>1</v>
      </c>
      <c r="I375" s="127">
        <f>[1]!Table1[[#This Row],[Adjusted Total]]-[1]!Table1[[#This Row],[Calculated Total]]</f>
        <v>0</v>
      </c>
    </row>
    <row r="376" spans="1:9">
      <c r="A376" s="128">
        <v>46203</v>
      </c>
      <c r="B376" s="122">
        <v>45930</v>
      </c>
      <c r="C376" s="123" t="s">
        <v>166</v>
      </c>
      <c r="D376" s="123" t="s">
        <v>87</v>
      </c>
      <c r="E376" s="123" t="s">
        <v>177</v>
      </c>
      <c r="F376" s="124">
        <v>19869.509999999998</v>
      </c>
      <c r="G376" s="125">
        <v>19869.509999999998</v>
      </c>
      <c r="H376" s="123" t="b">
        <f>[1]!Table1[[#This Row],[Calculated Total]]=[1]!Table1[[#This Row],[Adjusted Total]]</f>
        <v>1</v>
      </c>
      <c r="I376" s="127">
        <f>[1]!Table1[[#This Row],[Adjusted Total]]-[1]!Table1[[#This Row],[Calculated Total]]</f>
        <v>0</v>
      </c>
    </row>
    <row r="377" spans="1:9">
      <c r="A377" s="121">
        <v>46203</v>
      </c>
      <c r="B377" s="122">
        <v>45930</v>
      </c>
      <c r="C377" s="123" t="s">
        <v>166</v>
      </c>
      <c r="D377" s="123" t="s">
        <v>87</v>
      </c>
      <c r="E377" s="123" t="s">
        <v>176</v>
      </c>
      <c r="F377" s="124">
        <v>1112.07</v>
      </c>
      <c r="G377" s="125">
        <v>1112.07</v>
      </c>
      <c r="H377" s="123" t="b">
        <f>[1]!Table1[[#This Row],[Calculated Total]]=[1]!Table1[[#This Row],[Adjusted Total]]</f>
        <v>1</v>
      </c>
      <c r="I377" s="127">
        <f>[1]!Table1[[#This Row],[Adjusted Total]]-[1]!Table1[[#This Row],[Calculated Total]]</f>
        <v>0</v>
      </c>
    </row>
    <row r="378" spans="1:9">
      <c r="A378" s="128">
        <v>46203</v>
      </c>
      <c r="B378" s="122">
        <v>45930</v>
      </c>
      <c r="C378" s="123" t="s">
        <v>166</v>
      </c>
      <c r="D378" s="123" t="s">
        <v>87</v>
      </c>
      <c r="E378" s="123" t="s">
        <v>174</v>
      </c>
      <c r="F378" s="124">
        <v>4899.83</v>
      </c>
      <c r="G378" s="125">
        <v>4899.83</v>
      </c>
      <c r="H378" s="123" t="b">
        <f>[1]!Table1[[#This Row],[Calculated Total]]=[1]!Table1[[#This Row],[Adjusted Total]]</f>
        <v>1</v>
      </c>
      <c r="I378" s="127">
        <f>[1]!Table1[[#This Row],[Adjusted Total]]-[1]!Table1[[#This Row],[Calculated Total]]</f>
        <v>0</v>
      </c>
    </row>
    <row r="379" spans="1:9">
      <c r="A379" s="121">
        <v>46203</v>
      </c>
      <c r="B379" s="122">
        <v>45930</v>
      </c>
      <c r="C379" s="123" t="s">
        <v>166</v>
      </c>
      <c r="D379" s="123" t="s">
        <v>87</v>
      </c>
      <c r="E379" s="123" t="s">
        <v>175</v>
      </c>
      <c r="F379" s="124">
        <v>3956.61</v>
      </c>
      <c r="G379" s="125">
        <v>3956.61</v>
      </c>
      <c r="H379" s="123" t="b">
        <f>[1]!Table1[[#This Row],[Calculated Total]]=[1]!Table1[[#This Row],[Adjusted Total]]</f>
        <v>1</v>
      </c>
      <c r="I379" s="127">
        <f>[1]!Table1[[#This Row],[Adjusted Total]]-[1]!Table1[[#This Row],[Calculated Total]]</f>
        <v>0</v>
      </c>
    </row>
    <row r="380" spans="1:9">
      <c r="A380" s="128">
        <v>46203</v>
      </c>
      <c r="B380" s="122">
        <v>45930</v>
      </c>
      <c r="C380" s="123" t="s">
        <v>166</v>
      </c>
      <c r="D380" s="123" t="s">
        <v>86</v>
      </c>
      <c r="E380" s="123" t="s">
        <v>167</v>
      </c>
      <c r="F380" s="124">
        <v>1127623.6000000001</v>
      </c>
      <c r="G380" s="125">
        <v>1127623.6000000001</v>
      </c>
      <c r="H380" s="123" t="b">
        <f>[1]!Table1[[#This Row],[Calculated Total]]=[1]!Table1[[#This Row],[Adjusted Total]]</f>
        <v>1</v>
      </c>
      <c r="I380" s="127">
        <f>[1]!Table1[[#This Row],[Adjusted Total]]-[1]!Table1[[#This Row],[Calculated Total]]</f>
        <v>0</v>
      </c>
    </row>
    <row r="381" spans="1:9">
      <c r="A381" s="128">
        <v>46203</v>
      </c>
      <c r="B381" s="122">
        <v>45930</v>
      </c>
      <c r="C381" s="123" t="s">
        <v>166</v>
      </c>
      <c r="D381" s="123" t="s">
        <v>87</v>
      </c>
      <c r="E381" s="123" t="s">
        <v>170</v>
      </c>
      <c r="F381" s="124">
        <v>3536.2</v>
      </c>
      <c r="G381" s="125">
        <v>3536.2</v>
      </c>
      <c r="H381" s="123" t="b">
        <f>[1]!Table1[[#This Row],[Calculated Total]]=[1]!Table1[[#This Row],[Adjusted Total]]</f>
        <v>1</v>
      </c>
      <c r="I381" s="127">
        <f>[1]!Table1[[#This Row],[Adjusted Total]]-[1]!Table1[[#This Row],[Calculated Total]]</f>
        <v>0</v>
      </c>
    </row>
    <row r="382" spans="1:9">
      <c r="A382" s="121">
        <v>46203</v>
      </c>
      <c r="B382" s="122">
        <v>45930</v>
      </c>
      <c r="C382" s="123" t="s">
        <v>166</v>
      </c>
      <c r="D382" s="123" t="s">
        <v>87</v>
      </c>
      <c r="E382" s="123" t="s">
        <v>169</v>
      </c>
      <c r="F382" s="124">
        <v>42090.42</v>
      </c>
      <c r="G382" s="125">
        <v>42090.42</v>
      </c>
      <c r="H382" s="123" t="b">
        <f>[1]!Table1[[#This Row],[Calculated Total]]=[1]!Table1[[#This Row],[Adjusted Total]]</f>
        <v>1</v>
      </c>
      <c r="I382" s="127">
        <f>[1]!Table1[[#This Row],[Adjusted Total]]-[1]!Table1[[#This Row],[Calculated Total]]</f>
        <v>0</v>
      </c>
    </row>
    <row r="383" spans="1:9">
      <c r="A383" s="128">
        <v>46203</v>
      </c>
      <c r="B383" s="122">
        <v>45930</v>
      </c>
      <c r="C383" s="123" t="s">
        <v>166</v>
      </c>
      <c r="D383" s="123" t="s">
        <v>87</v>
      </c>
      <c r="E383" s="123" t="s">
        <v>171</v>
      </c>
      <c r="F383" s="124">
        <v>120048.73</v>
      </c>
      <c r="G383" s="125">
        <v>120048.73</v>
      </c>
      <c r="H383" s="123" t="b">
        <f>[1]!Table1[[#This Row],[Calculated Total]]=[1]!Table1[[#This Row],[Adjusted Total]]</f>
        <v>1</v>
      </c>
      <c r="I383" s="127">
        <f>[1]!Table1[[#This Row],[Adjusted Total]]-[1]!Table1[[#This Row],[Calculated Total]]</f>
        <v>0</v>
      </c>
    </row>
    <row r="384" spans="1:9">
      <c r="A384" s="128">
        <v>46203</v>
      </c>
      <c r="B384" s="122">
        <v>45930</v>
      </c>
      <c r="C384" s="123" t="s">
        <v>166</v>
      </c>
      <c r="D384" s="123" t="s">
        <v>87</v>
      </c>
      <c r="E384" s="123" t="s">
        <v>173</v>
      </c>
      <c r="F384" s="124">
        <v>3922.3</v>
      </c>
      <c r="G384" s="125">
        <v>3922.3</v>
      </c>
      <c r="H384" s="123" t="b">
        <f>[1]!Table1[[#This Row],[Calculated Total]]=[1]!Table1[[#This Row],[Adjusted Total]]</f>
        <v>1</v>
      </c>
      <c r="I384" s="127">
        <f>[1]!Table1[[#This Row],[Adjusted Total]]-[1]!Table1[[#This Row],[Calculated Total]]</f>
        <v>0</v>
      </c>
    </row>
    <row r="385" spans="1:9">
      <c r="A385" s="121">
        <v>46203</v>
      </c>
      <c r="B385" s="122">
        <v>45930</v>
      </c>
      <c r="C385" s="130" t="s">
        <v>166</v>
      </c>
      <c r="D385" s="130" t="s">
        <v>87</v>
      </c>
      <c r="E385" s="130" t="s">
        <v>172</v>
      </c>
      <c r="F385" s="131">
        <v>388.25</v>
      </c>
      <c r="G385" s="132">
        <v>388.25</v>
      </c>
      <c r="H385" s="123" t="b">
        <f>[1]!Table1[[#This Row],[Calculated Total]]=[1]!Table1[[#This Row],[Adjusted Total]]</f>
        <v>1</v>
      </c>
      <c r="I385" s="127">
        <f>[1]!Table1[[#This Row],[Adjusted Total]]-[1]!Table1[[#This Row],[Calculated Total]]</f>
        <v>0</v>
      </c>
    </row>
    <row r="386" spans="1:9">
      <c r="A386" s="128">
        <v>46203</v>
      </c>
      <c r="B386" s="122">
        <v>45930</v>
      </c>
      <c r="C386" s="123" t="s">
        <v>178</v>
      </c>
      <c r="D386" s="123" t="s">
        <v>87</v>
      </c>
      <c r="E386" s="123" t="s">
        <v>183</v>
      </c>
      <c r="F386" s="124">
        <v>99267.74</v>
      </c>
      <c r="G386" s="125">
        <v>99267.74</v>
      </c>
      <c r="H386" s="123" t="b">
        <f>[1]!Table1[[#This Row],[Calculated Total]]=[1]!Table1[[#This Row],[Adjusted Total]]</f>
        <v>1</v>
      </c>
      <c r="I386" s="127">
        <f>[1]!Table1[[#This Row],[Adjusted Total]]-[1]!Table1[[#This Row],[Calculated Total]]</f>
        <v>0</v>
      </c>
    </row>
    <row r="387" spans="1:9">
      <c r="A387" s="128">
        <v>46203</v>
      </c>
      <c r="B387" s="122">
        <v>45930</v>
      </c>
      <c r="C387" s="123" t="s">
        <v>178</v>
      </c>
      <c r="D387" s="123" t="s">
        <v>86</v>
      </c>
      <c r="E387" s="123" t="s">
        <v>182</v>
      </c>
      <c r="F387" s="124">
        <v>509511.28</v>
      </c>
      <c r="G387" s="125">
        <v>509511.28</v>
      </c>
      <c r="H387" s="123" t="b">
        <f>[1]!Table1[[#This Row],[Calculated Total]]=[1]!Table1[[#This Row],[Adjusted Total]]</f>
        <v>1</v>
      </c>
      <c r="I387" s="127">
        <f>[1]!Table1[[#This Row],[Adjusted Total]]-[1]!Table1[[#This Row],[Calculated Total]]</f>
        <v>0</v>
      </c>
    </row>
    <row r="388" spans="1:9">
      <c r="A388" s="128">
        <v>46203</v>
      </c>
      <c r="B388" s="122">
        <v>45930</v>
      </c>
      <c r="C388" s="123" t="s">
        <v>178</v>
      </c>
      <c r="D388" s="123" t="s">
        <v>86</v>
      </c>
      <c r="E388" s="123" t="s">
        <v>181</v>
      </c>
      <c r="F388" s="124">
        <v>2835.72</v>
      </c>
      <c r="G388" s="125">
        <v>2835.72</v>
      </c>
      <c r="H388" s="123" t="b">
        <f>[1]!Table1[[#This Row],[Calculated Total]]=[1]!Table1[[#This Row],[Adjusted Total]]</f>
        <v>1</v>
      </c>
      <c r="I388" s="127">
        <f>[1]!Table1[[#This Row],[Adjusted Total]]-[1]!Table1[[#This Row],[Calculated Total]]</f>
        <v>0</v>
      </c>
    </row>
    <row r="389" spans="1:9">
      <c r="A389" s="128">
        <v>46203</v>
      </c>
      <c r="B389" s="122">
        <v>45930</v>
      </c>
      <c r="C389" s="123" t="s">
        <v>178</v>
      </c>
      <c r="D389" s="123" t="s">
        <v>86</v>
      </c>
      <c r="E389" s="123" t="s">
        <v>179</v>
      </c>
      <c r="F389" s="124">
        <v>3052.3</v>
      </c>
      <c r="G389" s="125">
        <v>3052.3</v>
      </c>
      <c r="H389" s="123" t="b">
        <f>[1]!Table1[[#This Row],[Calculated Total]]=[1]!Table1[[#This Row],[Adjusted Total]]</f>
        <v>1</v>
      </c>
      <c r="I389" s="127">
        <f>[1]!Table1[[#This Row],[Adjusted Total]]-[1]!Table1[[#This Row],[Calculated Total]]</f>
        <v>0</v>
      </c>
    </row>
    <row r="390" spans="1:9">
      <c r="A390" s="128">
        <v>46203</v>
      </c>
      <c r="B390" s="122">
        <v>45930</v>
      </c>
      <c r="C390" s="130" t="s">
        <v>178</v>
      </c>
      <c r="D390" s="130" t="s">
        <v>86</v>
      </c>
      <c r="E390" s="130" t="s">
        <v>180</v>
      </c>
      <c r="F390" s="131">
        <v>31704.03</v>
      </c>
      <c r="G390" s="132">
        <v>31704.03</v>
      </c>
      <c r="H390" s="123" t="b">
        <f>[1]!Table1[[#This Row],[Calculated Total]]=[1]!Table1[[#This Row],[Adjusted Total]]</f>
        <v>1</v>
      </c>
      <c r="I390" s="127">
        <f>[1]!Table1[[#This Row],[Adjusted Total]]-[1]!Table1[[#This Row],[Calculated Total]]</f>
        <v>0</v>
      </c>
    </row>
    <row r="391" spans="1:9">
      <c r="A391" s="128">
        <v>46203</v>
      </c>
      <c r="B391" s="122">
        <v>45930</v>
      </c>
      <c r="C391" s="123" t="s">
        <v>184</v>
      </c>
      <c r="D391" s="123" t="s">
        <v>87</v>
      </c>
      <c r="E391" s="123" t="s">
        <v>190</v>
      </c>
      <c r="F391" s="124">
        <v>15795.08</v>
      </c>
      <c r="G391" s="125">
        <v>15795.08</v>
      </c>
      <c r="H391" s="123" t="b">
        <f>[1]!Table1[[#This Row],[Calculated Total]]=[1]!Table1[[#This Row],[Adjusted Total]]</f>
        <v>1</v>
      </c>
      <c r="I391" s="127">
        <f>[1]!Table1[[#This Row],[Adjusted Total]]-[1]!Table1[[#This Row],[Calculated Total]]</f>
        <v>0</v>
      </c>
    </row>
    <row r="392" spans="1:9">
      <c r="A392" s="128">
        <v>46203</v>
      </c>
      <c r="B392" s="122">
        <v>45930</v>
      </c>
      <c r="C392" s="123" t="s">
        <v>184</v>
      </c>
      <c r="D392" s="123" t="s">
        <v>87</v>
      </c>
      <c r="E392" s="123" t="s">
        <v>191</v>
      </c>
      <c r="F392" s="124">
        <v>5967.52</v>
      </c>
      <c r="G392" s="125">
        <v>5967.52</v>
      </c>
      <c r="H392" s="123" t="b">
        <f>[1]!Table1[[#This Row],[Calculated Total]]=[1]!Table1[[#This Row],[Adjusted Total]]</f>
        <v>1</v>
      </c>
      <c r="I392" s="127">
        <f>[1]!Table1[[#This Row],[Adjusted Total]]-[1]!Table1[[#This Row],[Calculated Total]]</f>
        <v>0</v>
      </c>
    </row>
    <row r="393" spans="1:9">
      <c r="A393" s="121">
        <v>46203</v>
      </c>
      <c r="B393" s="122">
        <v>45930</v>
      </c>
      <c r="C393" s="123" t="s">
        <v>184</v>
      </c>
      <c r="D393" s="123" t="s">
        <v>86</v>
      </c>
      <c r="E393" s="123" t="s">
        <v>186</v>
      </c>
      <c r="F393" s="124">
        <v>16830</v>
      </c>
      <c r="G393" s="125">
        <v>16830</v>
      </c>
      <c r="H393" s="123" t="b">
        <f>[1]!Table1[[#This Row],[Calculated Total]]=[1]!Table1[[#This Row],[Adjusted Total]]</f>
        <v>1</v>
      </c>
      <c r="I393" s="127">
        <f>[1]!Table1[[#This Row],[Adjusted Total]]-[1]!Table1[[#This Row],[Calculated Total]]</f>
        <v>0</v>
      </c>
    </row>
    <row r="394" spans="1:9">
      <c r="A394" s="128">
        <v>46203</v>
      </c>
      <c r="B394" s="122">
        <v>45930</v>
      </c>
      <c r="C394" s="123" t="s">
        <v>184</v>
      </c>
      <c r="D394" s="123" t="s">
        <v>86</v>
      </c>
      <c r="E394" s="123" t="s">
        <v>185</v>
      </c>
      <c r="F394" s="124">
        <v>2557.5</v>
      </c>
      <c r="G394" s="125">
        <v>2557.5</v>
      </c>
      <c r="H394" s="123" t="b">
        <f>[1]!Table1[[#This Row],[Calculated Total]]=[1]!Table1[[#This Row],[Adjusted Total]]</f>
        <v>1</v>
      </c>
      <c r="I394" s="127">
        <f>[1]!Table1[[#This Row],[Adjusted Total]]-[1]!Table1[[#This Row],[Calculated Total]]</f>
        <v>0</v>
      </c>
    </row>
    <row r="395" spans="1:9">
      <c r="A395" s="128">
        <v>46203</v>
      </c>
      <c r="B395" s="122">
        <v>45930</v>
      </c>
      <c r="C395" s="123" t="s">
        <v>184</v>
      </c>
      <c r="D395" s="123" t="s">
        <v>87</v>
      </c>
      <c r="E395" s="123" t="s">
        <v>192</v>
      </c>
      <c r="F395" s="124">
        <v>3374.24</v>
      </c>
      <c r="G395" s="125">
        <v>3374.24</v>
      </c>
      <c r="H395" s="123" t="b">
        <f>[1]!Table1[[#This Row],[Calculated Total]]=[1]!Table1[[#This Row],[Adjusted Total]]</f>
        <v>1</v>
      </c>
      <c r="I395" s="127">
        <f>[1]!Table1[[#This Row],[Adjusted Total]]-[1]!Table1[[#This Row],[Calculated Total]]</f>
        <v>0</v>
      </c>
    </row>
    <row r="396" spans="1:9">
      <c r="A396" s="128">
        <v>46203</v>
      </c>
      <c r="B396" s="122">
        <v>45930</v>
      </c>
      <c r="C396" s="123" t="s">
        <v>184</v>
      </c>
      <c r="D396" s="123" t="s">
        <v>86</v>
      </c>
      <c r="E396" s="123" t="s">
        <v>187</v>
      </c>
      <c r="F396" s="124">
        <v>149975.49</v>
      </c>
      <c r="G396" s="125">
        <v>149975.49</v>
      </c>
      <c r="H396" s="123" t="b">
        <f>[1]!Table1[[#This Row],[Calculated Total]]=[1]!Table1[[#This Row],[Adjusted Total]]</f>
        <v>1</v>
      </c>
      <c r="I396" s="127">
        <f>[1]!Table1[[#This Row],[Adjusted Total]]-[1]!Table1[[#This Row],[Calculated Total]]</f>
        <v>0</v>
      </c>
    </row>
    <row r="397" spans="1:9">
      <c r="A397" s="128">
        <v>46203</v>
      </c>
      <c r="B397" s="122">
        <v>45930</v>
      </c>
      <c r="C397" s="123" t="s">
        <v>184</v>
      </c>
      <c r="D397" s="123" t="s">
        <v>86</v>
      </c>
      <c r="E397" s="123" t="s">
        <v>188</v>
      </c>
      <c r="F397" s="124">
        <v>4622.7</v>
      </c>
      <c r="G397" s="125">
        <v>4622.7</v>
      </c>
      <c r="H397" s="123" t="b">
        <f>[1]!Table1[[#This Row],[Calculated Total]]=[1]!Table1[[#This Row],[Adjusted Total]]</f>
        <v>1</v>
      </c>
      <c r="I397" s="127">
        <f>[1]!Table1[[#This Row],[Adjusted Total]]-[1]!Table1[[#This Row],[Calculated Total]]</f>
        <v>0</v>
      </c>
    </row>
    <row r="398" spans="1:9">
      <c r="A398" s="128">
        <v>46203</v>
      </c>
      <c r="B398" s="122">
        <v>45930</v>
      </c>
      <c r="C398" s="130" t="s">
        <v>184</v>
      </c>
      <c r="D398" s="130" t="s">
        <v>86</v>
      </c>
      <c r="E398" s="130" t="s">
        <v>189</v>
      </c>
      <c r="F398" s="131">
        <v>6151.77</v>
      </c>
      <c r="G398" s="132">
        <v>6151.77</v>
      </c>
      <c r="H398" s="123" t="b">
        <f>[1]!Table1[[#This Row],[Calculated Total]]=[1]!Table1[[#This Row],[Adjusted Total]]</f>
        <v>1</v>
      </c>
      <c r="I398" s="127">
        <f>[1]!Table1[[#This Row],[Adjusted Total]]-[1]!Table1[[#This Row],[Calculated Total]]</f>
        <v>0</v>
      </c>
    </row>
    <row r="399" spans="1:9">
      <c r="A399" s="128">
        <v>46203</v>
      </c>
      <c r="B399" s="122">
        <v>45930</v>
      </c>
      <c r="C399" s="123" t="s">
        <v>193</v>
      </c>
      <c r="D399" s="123" t="s">
        <v>87</v>
      </c>
      <c r="E399" s="123" t="s">
        <v>204</v>
      </c>
      <c r="F399" s="124">
        <v>7961.36</v>
      </c>
      <c r="G399" s="125">
        <v>7961.36</v>
      </c>
      <c r="H399" s="123" t="b">
        <f>[1]!Table1[[#This Row],[Calculated Total]]=[1]!Table1[[#This Row],[Adjusted Total]]</f>
        <v>1</v>
      </c>
      <c r="I399" s="127">
        <f>[1]!Table1[[#This Row],[Adjusted Total]]-[1]!Table1[[#This Row],[Calculated Total]]</f>
        <v>0</v>
      </c>
    </row>
    <row r="400" spans="1:9">
      <c r="A400" s="121">
        <v>46203</v>
      </c>
      <c r="B400" s="122">
        <v>45930</v>
      </c>
      <c r="C400" s="123" t="s">
        <v>193</v>
      </c>
      <c r="D400" s="123" t="s">
        <v>87</v>
      </c>
      <c r="E400" s="123" t="s">
        <v>203</v>
      </c>
      <c r="F400" s="124">
        <v>12713.01</v>
      </c>
      <c r="G400" s="125">
        <v>12713.01</v>
      </c>
      <c r="H400" s="123" t="b">
        <f>[1]!Table1[[#This Row],[Calculated Total]]=[1]!Table1[[#This Row],[Adjusted Total]]</f>
        <v>1</v>
      </c>
      <c r="I400" s="127">
        <f>[1]!Table1[[#This Row],[Adjusted Total]]-[1]!Table1[[#This Row],[Calculated Total]]</f>
        <v>0</v>
      </c>
    </row>
    <row r="401" spans="1:9">
      <c r="A401" s="128">
        <v>46203</v>
      </c>
      <c r="B401" s="122">
        <v>45930</v>
      </c>
      <c r="C401" s="123" t="s">
        <v>193</v>
      </c>
      <c r="D401" s="123" t="s">
        <v>87</v>
      </c>
      <c r="E401" s="123" t="s">
        <v>202</v>
      </c>
      <c r="F401" s="124">
        <v>21992.84</v>
      </c>
      <c r="G401" s="125">
        <v>21992.84</v>
      </c>
      <c r="H401" s="123" t="b">
        <f>[1]!Table1[[#This Row],[Calculated Total]]=[1]!Table1[[#This Row],[Adjusted Total]]</f>
        <v>1</v>
      </c>
      <c r="I401" s="127">
        <f>[1]!Table1[[#This Row],[Adjusted Total]]-[1]!Table1[[#This Row],[Calculated Total]]</f>
        <v>0</v>
      </c>
    </row>
    <row r="402" spans="1:9">
      <c r="A402" s="121">
        <v>46203</v>
      </c>
      <c r="B402" s="122">
        <v>45930</v>
      </c>
      <c r="C402" s="123" t="s">
        <v>193</v>
      </c>
      <c r="D402" s="123" t="s">
        <v>86</v>
      </c>
      <c r="E402" s="123" t="s">
        <v>197</v>
      </c>
      <c r="F402" s="124">
        <v>2031698.86</v>
      </c>
      <c r="G402" s="125">
        <v>2015032.2</v>
      </c>
      <c r="H402" s="123" t="b">
        <f>[1]!Table1[[#This Row],[Calculated Total]]=[1]!Table1[[#This Row],[Adjusted Total]]</f>
        <v>0</v>
      </c>
      <c r="I402" s="127">
        <f>[1]!Table1[[#This Row],[Adjusted Total]]-[1]!Table1[[#This Row],[Calculated Total]]</f>
        <v>-16666.660000000149</v>
      </c>
    </row>
    <row r="403" spans="1:9">
      <c r="A403" s="128">
        <v>46203</v>
      </c>
      <c r="B403" s="122">
        <v>45930</v>
      </c>
      <c r="C403" s="123" t="s">
        <v>193</v>
      </c>
      <c r="D403" s="123" t="s">
        <v>86</v>
      </c>
      <c r="E403" s="123" t="s">
        <v>198</v>
      </c>
      <c r="F403" s="124">
        <v>59189.26</v>
      </c>
      <c r="G403" s="125">
        <v>75855.92</v>
      </c>
      <c r="H403" s="123" t="b">
        <f>[1]!Table1[[#This Row],[Calculated Total]]=[1]!Table1[[#This Row],[Adjusted Total]]</f>
        <v>0</v>
      </c>
      <c r="I403" s="127">
        <f>[1]!Table1[[#This Row],[Adjusted Total]]-[1]!Table1[[#This Row],[Calculated Total]]</f>
        <v>16666.659999999996</v>
      </c>
    </row>
    <row r="404" spans="1:9">
      <c r="A404" s="128">
        <v>46203</v>
      </c>
      <c r="B404" s="122">
        <v>45930</v>
      </c>
      <c r="C404" s="123" t="s">
        <v>193</v>
      </c>
      <c r="D404" s="123" t="s">
        <v>87</v>
      </c>
      <c r="E404" s="123" t="s">
        <v>205</v>
      </c>
      <c r="F404" s="124">
        <v>40865.21</v>
      </c>
      <c r="G404" s="125">
        <v>40865.21</v>
      </c>
      <c r="H404" s="123" t="b">
        <f>[1]!Table1[[#This Row],[Calculated Total]]=[1]!Table1[[#This Row],[Adjusted Total]]</f>
        <v>1</v>
      </c>
      <c r="I404" s="127">
        <f>[1]!Table1[[#This Row],[Adjusted Total]]-[1]!Table1[[#This Row],[Calculated Total]]</f>
        <v>0</v>
      </c>
    </row>
    <row r="405" spans="1:9">
      <c r="A405" s="128">
        <v>46203</v>
      </c>
      <c r="B405" s="122">
        <v>45930</v>
      </c>
      <c r="C405" s="123" t="s">
        <v>193</v>
      </c>
      <c r="D405" s="123" t="s">
        <v>87</v>
      </c>
      <c r="E405" s="123" t="s">
        <v>201</v>
      </c>
      <c r="F405" s="124">
        <v>9916.25</v>
      </c>
      <c r="G405" s="125">
        <v>9916.25</v>
      </c>
      <c r="H405" s="123" t="b">
        <f>[1]!Table1[[#This Row],[Calculated Total]]=[1]!Table1[[#This Row],[Adjusted Total]]</f>
        <v>1</v>
      </c>
      <c r="I405" s="127">
        <f>[1]!Table1[[#This Row],[Adjusted Total]]-[1]!Table1[[#This Row],[Calculated Total]]</f>
        <v>0</v>
      </c>
    </row>
    <row r="406" spans="1:9">
      <c r="A406" s="128">
        <v>46203</v>
      </c>
      <c r="B406" s="122">
        <v>45930</v>
      </c>
      <c r="C406" s="123" t="s">
        <v>193</v>
      </c>
      <c r="D406" s="123" t="s">
        <v>87</v>
      </c>
      <c r="E406" s="123" t="s">
        <v>199</v>
      </c>
      <c r="F406" s="124">
        <v>77170.61</v>
      </c>
      <c r="G406" s="125">
        <v>77170.61</v>
      </c>
      <c r="H406" s="123" t="b">
        <f>[1]!Table1[[#This Row],[Calculated Total]]=[1]!Table1[[#This Row],[Adjusted Total]]</f>
        <v>1</v>
      </c>
      <c r="I406" s="127">
        <f>[1]!Table1[[#This Row],[Adjusted Total]]-[1]!Table1[[#This Row],[Calculated Total]]</f>
        <v>0</v>
      </c>
    </row>
    <row r="407" spans="1:9">
      <c r="A407" s="128">
        <v>46203</v>
      </c>
      <c r="B407" s="122">
        <v>45930</v>
      </c>
      <c r="C407" s="123" t="s">
        <v>193</v>
      </c>
      <c r="D407" s="123" t="s">
        <v>86</v>
      </c>
      <c r="E407" s="123" t="s">
        <v>196</v>
      </c>
      <c r="F407" s="124">
        <v>21331.58</v>
      </c>
      <c r="G407" s="125">
        <v>21331.58</v>
      </c>
      <c r="H407" s="123" t="b">
        <f>[1]!Table1[[#This Row],[Calculated Total]]=[1]!Table1[[#This Row],[Adjusted Total]]</f>
        <v>1</v>
      </c>
      <c r="I407" s="127">
        <f>[1]!Table1[[#This Row],[Adjusted Total]]-[1]!Table1[[#This Row],[Calculated Total]]</f>
        <v>0</v>
      </c>
    </row>
    <row r="408" spans="1:9">
      <c r="A408" s="128">
        <v>46203</v>
      </c>
      <c r="B408" s="122">
        <v>45930</v>
      </c>
      <c r="C408" s="123" t="s">
        <v>193</v>
      </c>
      <c r="D408" s="123" t="s">
        <v>87</v>
      </c>
      <c r="E408" s="123" t="s">
        <v>200</v>
      </c>
      <c r="F408" s="124">
        <v>11231.27</v>
      </c>
      <c r="G408" s="125">
        <v>11231.27</v>
      </c>
      <c r="H408" s="123" t="b">
        <f>[1]!Table1[[#This Row],[Calculated Total]]=[1]!Table1[[#This Row],[Adjusted Total]]</f>
        <v>1</v>
      </c>
      <c r="I408" s="127">
        <f>[1]!Table1[[#This Row],[Adjusted Total]]-[1]!Table1[[#This Row],[Calculated Total]]</f>
        <v>0</v>
      </c>
    </row>
    <row r="409" spans="1:9">
      <c r="A409" s="121">
        <v>46203</v>
      </c>
      <c r="B409" s="122">
        <v>45930</v>
      </c>
      <c r="C409" s="123" t="s">
        <v>193</v>
      </c>
      <c r="D409" s="123" t="s">
        <v>94</v>
      </c>
      <c r="E409" s="123" t="s">
        <v>194</v>
      </c>
      <c r="F409" s="124">
        <v>1588.67</v>
      </c>
      <c r="G409" s="125">
        <v>1588.67</v>
      </c>
      <c r="H409" s="123" t="b">
        <f>[1]!Table1[[#This Row],[Calculated Total]]=[1]!Table1[[#This Row],[Adjusted Total]]</f>
        <v>1</v>
      </c>
      <c r="I409" s="127">
        <f>[1]!Table1[[#This Row],[Adjusted Total]]-[1]!Table1[[#This Row],[Calculated Total]]</f>
        <v>0</v>
      </c>
    </row>
    <row r="410" spans="1:9">
      <c r="A410" s="128">
        <v>46203</v>
      </c>
      <c r="B410" s="122">
        <v>45930</v>
      </c>
      <c r="C410" s="123" t="s">
        <v>193</v>
      </c>
      <c r="D410" s="123" t="s">
        <v>94</v>
      </c>
      <c r="E410" s="123" t="s">
        <v>195</v>
      </c>
      <c r="F410" s="124">
        <v>191.97</v>
      </c>
      <c r="G410" s="125">
        <v>191.97</v>
      </c>
      <c r="H410" s="123" t="b">
        <f>[1]!Table1[[#This Row],[Calculated Total]]=[1]!Table1[[#This Row],[Adjusted Total]]</f>
        <v>1</v>
      </c>
      <c r="I410" s="127">
        <f>[1]!Table1[[#This Row],[Adjusted Total]]-[1]!Table1[[#This Row],[Calculated Total]]</f>
        <v>0</v>
      </c>
    </row>
    <row r="411" spans="1:9">
      <c r="A411" s="128">
        <v>46203</v>
      </c>
      <c r="B411" s="122">
        <v>45930</v>
      </c>
      <c r="C411" s="130" t="s">
        <v>193</v>
      </c>
      <c r="D411" s="130" t="s">
        <v>87</v>
      </c>
      <c r="E411" s="130" t="s">
        <v>88</v>
      </c>
      <c r="F411" s="131">
        <v>1465.38</v>
      </c>
      <c r="G411" s="132">
        <v>1465.38</v>
      </c>
      <c r="H411" s="123" t="b">
        <f>[1]!Table1[[#This Row],[Calculated Total]]=[1]!Table1[[#This Row],[Adjusted Total]]</f>
        <v>1</v>
      </c>
      <c r="I411" s="127">
        <f>[1]!Table1[[#This Row],[Adjusted Total]]-[1]!Table1[[#This Row],[Calculated Total]]</f>
        <v>0</v>
      </c>
    </row>
    <row r="412" spans="1:9">
      <c r="A412" s="128">
        <v>46203</v>
      </c>
      <c r="B412" s="122">
        <v>45930</v>
      </c>
      <c r="C412" s="123" t="s">
        <v>206</v>
      </c>
      <c r="D412" s="123" t="s">
        <v>87</v>
      </c>
      <c r="E412" s="123" t="s">
        <v>208</v>
      </c>
      <c r="F412" s="124">
        <v>13923.48</v>
      </c>
      <c r="G412" s="125">
        <v>13923.48</v>
      </c>
      <c r="H412" s="123" t="b">
        <f>[1]!Table1[[#This Row],[Calculated Total]]=[1]!Table1[[#This Row],[Adjusted Total]]</f>
        <v>1</v>
      </c>
      <c r="I412" s="127">
        <f>[1]!Table1[[#This Row],[Adjusted Total]]-[1]!Table1[[#This Row],[Calculated Total]]</f>
        <v>0</v>
      </c>
    </row>
    <row r="413" spans="1:9">
      <c r="A413" s="128">
        <v>46203</v>
      </c>
      <c r="B413" s="122">
        <v>45930</v>
      </c>
      <c r="C413" s="130" t="s">
        <v>206</v>
      </c>
      <c r="D413" s="130" t="s">
        <v>86</v>
      </c>
      <c r="E413" s="130" t="s">
        <v>207</v>
      </c>
      <c r="F413" s="131">
        <v>235131.74</v>
      </c>
      <c r="G413" s="132">
        <v>235131.74</v>
      </c>
      <c r="H413" s="123" t="b">
        <f>[1]!Table1[[#This Row],[Calculated Total]]=[1]!Table1[[#This Row],[Adjusted Total]]</f>
        <v>1</v>
      </c>
      <c r="I413" s="127">
        <f>[1]!Table1[[#This Row],[Adjusted Total]]-[1]!Table1[[#This Row],[Calculated Total]]</f>
        <v>0</v>
      </c>
    </row>
    <row r="414" spans="1:9">
      <c r="A414" s="128">
        <v>46203</v>
      </c>
      <c r="B414" s="122">
        <v>45930</v>
      </c>
      <c r="C414" s="123" t="s">
        <v>209</v>
      </c>
      <c r="D414" s="123" t="s">
        <v>86</v>
      </c>
      <c r="E414" s="123" t="s">
        <v>216</v>
      </c>
      <c r="F414" s="124">
        <v>51083.58</v>
      </c>
      <c r="G414" s="125">
        <v>51083.58</v>
      </c>
      <c r="H414" s="123" t="b">
        <f>[1]!Table1[[#This Row],[Calculated Total]]=[1]!Table1[[#This Row],[Adjusted Total]]</f>
        <v>1</v>
      </c>
      <c r="I414" s="127">
        <f>[1]!Table1[[#This Row],[Adjusted Total]]-[1]!Table1[[#This Row],[Calculated Total]]</f>
        <v>0</v>
      </c>
    </row>
    <row r="415" spans="1:9">
      <c r="A415" s="128">
        <v>46203</v>
      </c>
      <c r="B415" s="122">
        <v>45930</v>
      </c>
      <c r="C415" s="123" t="s">
        <v>209</v>
      </c>
      <c r="D415" s="123" t="s">
        <v>87</v>
      </c>
      <c r="E415" s="123" t="s">
        <v>222</v>
      </c>
      <c r="F415" s="124">
        <v>5058.1400000000003</v>
      </c>
      <c r="G415" s="125">
        <v>5058.1400000000003</v>
      </c>
      <c r="H415" s="123" t="b">
        <f>[1]!Table1[[#This Row],[Calculated Total]]=[1]!Table1[[#This Row],[Adjusted Total]]</f>
        <v>1</v>
      </c>
      <c r="I415" s="127">
        <f>[1]!Table1[[#This Row],[Adjusted Total]]-[1]!Table1[[#This Row],[Calculated Total]]</f>
        <v>0</v>
      </c>
    </row>
    <row r="416" spans="1:9">
      <c r="A416" s="128">
        <v>46203</v>
      </c>
      <c r="B416" s="122">
        <v>45930</v>
      </c>
      <c r="C416" s="123" t="s">
        <v>209</v>
      </c>
      <c r="D416" s="123" t="s">
        <v>87</v>
      </c>
      <c r="E416" s="123" t="s">
        <v>220</v>
      </c>
      <c r="F416" s="124">
        <v>19396.939999999999</v>
      </c>
      <c r="G416" s="125">
        <v>19396.939999999999</v>
      </c>
      <c r="H416" s="123" t="b">
        <f>[1]!Table1[[#This Row],[Calculated Total]]=[1]!Table1[[#This Row],[Adjusted Total]]</f>
        <v>1</v>
      </c>
      <c r="I416" s="127">
        <f>[1]!Table1[[#This Row],[Adjusted Total]]-[1]!Table1[[#This Row],[Calculated Total]]</f>
        <v>0</v>
      </c>
    </row>
    <row r="417" spans="1:9">
      <c r="A417" s="121">
        <v>46203</v>
      </c>
      <c r="B417" s="122">
        <v>45930</v>
      </c>
      <c r="C417" s="123" t="s">
        <v>209</v>
      </c>
      <c r="D417" s="123" t="s">
        <v>87</v>
      </c>
      <c r="E417" s="123" t="s">
        <v>221</v>
      </c>
      <c r="F417" s="124">
        <v>11346.97</v>
      </c>
      <c r="G417" s="125">
        <v>11346.97</v>
      </c>
      <c r="H417" s="123" t="b">
        <f>[1]!Table1[[#This Row],[Calculated Total]]=[1]!Table1[[#This Row],[Adjusted Total]]</f>
        <v>1</v>
      </c>
      <c r="I417" s="127">
        <f>[1]!Table1[[#This Row],[Adjusted Total]]-[1]!Table1[[#This Row],[Calculated Total]]</f>
        <v>0</v>
      </c>
    </row>
    <row r="418" spans="1:9">
      <c r="A418" s="128">
        <v>46203</v>
      </c>
      <c r="B418" s="122">
        <v>45930</v>
      </c>
      <c r="C418" s="123" t="s">
        <v>209</v>
      </c>
      <c r="D418" s="123" t="s">
        <v>86</v>
      </c>
      <c r="E418" s="123" t="s">
        <v>217</v>
      </c>
      <c r="F418" s="124">
        <v>99538.559999999998</v>
      </c>
      <c r="G418" s="125">
        <v>99538.559999999998</v>
      </c>
      <c r="H418" s="123" t="b">
        <f>[1]!Table1[[#This Row],[Calculated Total]]=[1]!Table1[[#This Row],[Adjusted Total]]</f>
        <v>1</v>
      </c>
      <c r="I418" s="127">
        <f>[1]!Table1[[#This Row],[Adjusted Total]]-[1]!Table1[[#This Row],[Calculated Total]]</f>
        <v>0</v>
      </c>
    </row>
    <row r="419" spans="1:9">
      <c r="A419" s="121">
        <v>46203</v>
      </c>
      <c r="B419" s="122">
        <v>45930</v>
      </c>
      <c r="C419" s="123" t="s">
        <v>209</v>
      </c>
      <c r="D419" s="123" t="s">
        <v>87</v>
      </c>
      <c r="E419" s="123" t="s">
        <v>223</v>
      </c>
      <c r="F419" s="124">
        <v>562.69000000000005</v>
      </c>
      <c r="G419" s="125">
        <v>562.69000000000005</v>
      </c>
      <c r="H419" s="123" t="b">
        <f>[1]!Table1[[#This Row],[Calculated Total]]=[1]!Table1[[#This Row],[Adjusted Total]]</f>
        <v>1</v>
      </c>
      <c r="I419" s="127">
        <f>[1]!Table1[[#This Row],[Adjusted Total]]-[1]!Table1[[#This Row],[Calculated Total]]</f>
        <v>0</v>
      </c>
    </row>
    <row r="420" spans="1:9">
      <c r="A420" s="128">
        <v>46203</v>
      </c>
      <c r="B420" s="122">
        <v>45930</v>
      </c>
      <c r="C420" s="123" t="s">
        <v>209</v>
      </c>
      <c r="D420" s="123" t="s">
        <v>86</v>
      </c>
      <c r="E420" s="123" t="s">
        <v>214</v>
      </c>
      <c r="F420" s="124">
        <v>2242531.13</v>
      </c>
      <c r="G420" s="125">
        <v>2242531.13</v>
      </c>
      <c r="H420" s="123" t="b">
        <f>[1]!Table1[[#This Row],[Calculated Total]]=[1]!Table1[[#This Row],[Adjusted Total]]</f>
        <v>1</v>
      </c>
      <c r="I420" s="127">
        <f>[1]!Table1[[#This Row],[Adjusted Total]]-[1]!Table1[[#This Row],[Calculated Total]]</f>
        <v>0</v>
      </c>
    </row>
    <row r="421" spans="1:9">
      <c r="A421" s="128">
        <v>46203</v>
      </c>
      <c r="B421" s="122">
        <v>45930</v>
      </c>
      <c r="C421" s="123" t="s">
        <v>209</v>
      </c>
      <c r="D421" s="123" t="s">
        <v>86</v>
      </c>
      <c r="E421" s="123" t="s">
        <v>211</v>
      </c>
      <c r="F421" s="124">
        <v>70951.89</v>
      </c>
      <c r="G421" s="125">
        <v>70951.89</v>
      </c>
      <c r="H421" s="123" t="b">
        <f>[1]!Table1[[#This Row],[Calculated Total]]=[1]!Table1[[#This Row],[Adjusted Total]]</f>
        <v>1</v>
      </c>
      <c r="I421" s="127">
        <f>[1]!Table1[[#This Row],[Adjusted Total]]-[1]!Table1[[#This Row],[Calculated Total]]</f>
        <v>0</v>
      </c>
    </row>
    <row r="422" spans="1:9">
      <c r="A422" s="121">
        <v>46203</v>
      </c>
      <c r="B422" s="122">
        <v>45930</v>
      </c>
      <c r="C422" s="123" t="s">
        <v>209</v>
      </c>
      <c r="D422" s="123" t="s">
        <v>87</v>
      </c>
      <c r="E422" s="123" t="s">
        <v>218</v>
      </c>
      <c r="F422" s="124">
        <v>1743.62</v>
      </c>
      <c r="G422" s="125">
        <v>1743.62</v>
      </c>
      <c r="H422" s="123" t="b">
        <f>[1]!Table1[[#This Row],[Calculated Total]]=[1]!Table1[[#This Row],[Adjusted Total]]</f>
        <v>1</v>
      </c>
      <c r="I422" s="127">
        <f>[1]!Table1[[#This Row],[Adjusted Total]]-[1]!Table1[[#This Row],[Calculated Total]]</f>
        <v>0</v>
      </c>
    </row>
    <row r="423" spans="1:9">
      <c r="A423" s="128">
        <v>46203</v>
      </c>
      <c r="B423" s="122">
        <v>45930</v>
      </c>
      <c r="C423" s="123" t="s">
        <v>209</v>
      </c>
      <c r="D423" s="123" t="s">
        <v>86</v>
      </c>
      <c r="E423" s="123" t="s">
        <v>210</v>
      </c>
      <c r="F423" s="124">
        <v>21989.58</v>
      </c>
      <c r="G423" s="125">
        <v>21989.58</v>
      </c>
      <c r="H423" s="123" t="b">
        <f>[1]!Table1[[#This Row],[Calculated Total]]=[1]!Table1[[#This Row],[Adjusted Total]]</f>
        <v>1</v>
      </c>
      <c r="I423" s="127">
        <f>[1]!Table1[[#This Row],[Adjusted Total]]-[1]!Table1[[#This Row],[Calculated Total]]</f>
        <v>0</v>
      </c>
    </row>
    <row r="424" spans="1:9">
      <c r="A424" s="121">
        <v>46203</v>
      </c>
      <c r="B424" s="122">
        <v>45930</v>
      </c>
      <c r="C424" s="123" t="s">
        <v>209</v>
      </c>
      <c r="D424" s="123" t="s">
        <v>87</v>
      </c>
      <c r="E424" s="123" t="s">
        <v>219</v>
      </c>
      <c r="F424" s="124">
        <v>1196.3599999999999</v>
      </c>
      <c r="G424" s="125">
        <v>1196.3599999999999</v>
      </c>
      <c r="H424" s="123" t="b">
        <f>[1]!Table1[[#This Row],[Calculated Total]]=[1]!Table1[[#This Row],[Adjusted Total]]</f>
        <v>1</v>
      </c>
      <c r="I424" s="127">
        <f>[1]!Table1[[#This Row],[Adjusted Total]]-[1]!Table1[[#This Row],[Calculated Total]]</f>
        <v>0</v>
      </c>
    </row>
    <row r="425" spans="1:9">
      <c r="A425" s="128">
        <v>46203</v>
      </c>
      <c r="B425" s="122">
        <v>45930</v>
      </c>
      <c r="C425" s="123" t="s">
        <v>209</v>
      </c>
      <c r="D425" s="123" t="s">
        <v>86</v>
      </c>
      <c r="E425" s="123" t="s">
        <v>215</v>
      </c>
      <c r="F425" s="124">
        <v>143894.47</v>
      </c>
      <c r="G425" s="125">
        <v>143894.47</v>
      </c>
      <c r="H425" s="123" t="b">
        <f>[1]!Table1[[#This Row],[Calculated Total]]=[1]!Table1[[#This Row],[Adjusted Total]]</f>
        <v>1</v>
      </c>
      <c r="I425" s="127">
        <f>[1]!Table1[[#This Row],[Adjusted Total]]-[1]!Table1[[#This Row],[Calculated Total]]</f>
        <v>0</v>
      </c>
    </row>
    <row r="426" spans="1:9">
      <c r="A426" s="128">
        <v>46203</v>
      </c>
      <c r="B426" s="122">
        <v>45930</v>
      </c>
      <c r="C426" s="123" t="s">
        <v>209</v>
      </c>
      <c r="D426" s="123" t="s">
        <v>86</v>
      </c>
      <c r="E426" s="123" t="s">
        <v>213</v>
      </c>
      <c r="F426" s="124">
        <v>957.45</v>
      </c>
      <c r="G426" s="125">
        <v>957.45</v>
      </c>
      <c r="H426" s="123" t="b">
        <f>[1]!Table1[[#This Row],[Calculated Total]]=[1]!Table1[[#This Row],[Adjusted Total]]</f>
        <v>1</v>
      </c>
      <c r="I426" s="127">
        <f>[1]!Table1[[#This Row],[Adjusted Total]]-[1]!Table1[[#This Row],[Calculated Total]]</f>
        <v>0</v>
      </c>
    </row>
    <row r="427" spans="1:9">
      <c r="A427" s="121">
        <v>46203</v>
      </c>
      <c r="B427" s="122">
        <v>45930</v>
      </c>
      <c r="C427" s="130" t="s">
        <v>209</v>
      </c>
      <c r="D427" s="130" t="s">
        <v>86</v>
      </c>
      <c r="E427" s="130" t="s">
        <v>212</v>
      </c>
      <c r="F427" s="131">
        <v>17243.75</v>
      </c>
      <c r="G427" s="132">
        <v>17243.75</v>
      </c>
      <c r="H427" s="123" t="b">
        <f>[1]!Table1[[#This Row],[Calculated Total]]=[1]!Table1[[#This Row],[Adjusted Total]]</f>
        <v>1</v>
      </c>
      <c r="I427" s="127">
        <f>[1]!Table1[[#This Row],[Adjusted Total]]-[1]!Table1[[#This Row],[Calculated Total]]</f>
        <v>0</v>
      </c>
    </row>
    <row r="428" spans="1:9">
      <c r="A428" s="128">
        <v>46203</v>
      </c>
      <c r="B428" s="122">
        <v>45930</v>
      </c>
      <c r="C428" s="123" t="s">
        <v>224</v>
      </c>
      <c r="D428" s="123" t="s">
        <v>86</v>
      </c>
      <c r="E428" s="123" t="s">
        <v>226</v>
      </c>
      <c r="F428" s="124">
        <v>294079.17</v>
      </c>
      <c r="G428" s="125">
        <v>294079.17</v>
      </c>
      <c r="H428" s="123" t="b">
        <f>[1]!Table1[[#This Row],[Calculated Total]]=[1]!Table1[[#This Row],[Adjusted Total]]</f>
        <v>1</v>
      </c>
      <c r="I428" s="127">
        <f>[1]!Table1[[#This Row],[Adjusted Total]]-[1]!Table1[[#This Row],[Calculated Total]]</f>
        <v>0</v>
      </c>
    </row>
    <row r="429" spans="1:9">
      <c r="A429" s="128">
        <v>46203</v>
      </c>
      <c r="B429" s="122">
        <v>45930</v>
      </c>
      <c r="C429" s="123" t="s">
        <v>224</v>
      </c>
      <c r="D429" s="123" t="s">
        <v>87</v>
      </c>
      <c r="E429" s="123" t="s">
        <v>227</v>
      </c>
      <c r="F429" s="124">
        <v>38269.160000000003</v>
      </c>
      <c r="G429" s="125">
        <v>38269.160000000003</v>
      </c>
      <c r="H429" s="123" t="b">
        <f>[1]!Table1[[#This Row],[Calculated Total]]=[1]!Table1[[#This Row],[Adjusted Total]]</f>
        <v>1</v>
      </c>
      <c r="I429" s="127">
        <f>[1]!Table1[[#This Row],[Adjusted Total]]-[1]!Table1[[#This Row],[Calculated Total]]</f>
        <v>0</v>
      </c>
    </row>
    <row r="430" spans="1:9">
      <c r="A430" s="121">
        <v>46203</v>
      </c>
      <c r="B430" s="122">
        <v>45930</v>
      </c>
      <c r="C430" s="130" t="s">
        <v>224</v>
      </c>
      <c r="D430" s="130" t="s">
        <v>86</v>
      </c>
      <c r="E430" s="130" t="s">
        <v>225</v>
      </c>
      <c r="F430" s="131">
        <v>54691.29</v>
      </c>
      <c r="G430" s="132">
        <v>54691.29</v>
      </c>
      <c r="H430" s="123" t="b">
        <f>[1]!Table1[[#This Row],[Calculated Total]]=[1]!Table1[[#This Row],[Adjusted Total]]</f>
        <v>1</v>
      </c>
      <c r="I430" s="127">
        <f>[1]!Table1[[#This Row],[Adjusted Total]]-[1]!Table1[[#This Row],[Calculated Total]]</f>
        <v>0</v>
      </c>
    </row>
    <row r="431" spans="1:9">
      <c r="A431" s="128">
        <v>46203</v>
      </c>
      <c r="B431" s="122">
        <v>45930</v>
      </c>
      <c r="C431" s="123" t="s">
        <v>228</v>
      </c>
      <c r="D431" s="123" t="s">
        <v>87</v>
      </c>
      <c r="E431" s="123" t="s">
        <v>88</v>
      </c>
      <c r="F431" s="124">
        <v>650.96</v>
      </c>
      <c r="G431" s="125">
        <v>650.96</v>
      </c>
      <c r="H431" s="123" t="b">
        <f>[1]!Table1[[#This Row],[Calculated Total]]=[1]!Table1[[#This Row],[Adjusted Total]]</f>
        <v>1</v>
      </c>
      <c r="I431" s="127">
        <f>[1]!Table1[[#This Row],[Adjusted Total]]-[1]!Table1[[#This Row],[Calculated Total]]</f>
        <v>0</v>
      </c>
    </row>
    <row r="432" spans="1:9">
      <c r="A432" s="128">
        <v>46203</v>
      </c>
      <c r="B432" s="122">
        <v>45930</v>
      </c>
      <c r="C432" s="130" t="s">
        <v>228</v>
      </c>
      <c r="D432" s="130" t="s">
        <v>86</v>
      </c>
      <c r="E432" s="130" t="s">
        <v>229</v>
      </c>
      <c r="F432" s="131">
        <v>1801983.93</v>
      </c>
      <c r="G432" s="132">
        <v>1801983.93</v>
      </c>
      <c r="H432" s="123" t="b">
        <f>[1]!Table1[[#This Row],[Calculated Total]]=[1]!Table1[[#This Row],[Adjusted Total]]</f>
        <v>1</v>
      </c>
      <c r="I432" s="127">
        <f>[1]!Table1[[#This Row],[Adjusted Total]]-[1]!Table1[[#This Row],[Calculated Total]]</f>
        <v>0</v>
      </c>
    </row>
    <row r="433" spans="1:9">
      <c r="A433" s="128">
        <v>46203</v>
      </c>
      <c r="B433" s="122">
        <v>45930</v>
      </c>
      <c r="C433" s="123" t="s">
        <v>230</v>
      </c>
      <c r="D433" s="123" t="s">
        <v>86</v>
      </c>
      <c r="E433" s="123" t="s">
        <v>234</v>
      </c>
      <c r="F433" s="124">
        <v>3450335.93</v>
      </c>
      <c r="G433" s="125">
        <v>3450335.93</v>
      </c>
      <c r="H433" s="123" t="b">
        <f>[1]!Table1[[#This Row],[Calculated Total]]=[1]!Table1[[#This Row],[Adjusted Total]]</f>
        <v>1</v>
      </c>
      <c r="I433" s="127">
        <f>[1]!Table1[[#This Row],[Adjusted Total]]-[1]!Table1[[#This Row],[Calculated Total]]</f>
        <v>0</v>
      </c>
    </row>
    <row r="434" spans="1:9">
      <c r="A434" s="128">
        <v>46203</v>
      </c>
      <c r="B434" s="122">
        <v>45930</v>
      </c>
      <c r="C434" s="123" t="s">
        <v>230</v>
      </c>
      <c r="D434" s="123" t="s">
        <v>87</v>
      </c>
      <c r="E434" s="123" t="s">
        <v>239</v>
      </c>
      <c r="F434" s="124">
        <v>1019455.99</v>
      </c>
      <c r="G434" s="125">
        <v>1012268.62</v>
      </c>
      <c r="H434" s="123" t="b">
        <f>[1]!Table1[[#This Row],[Calculated Total]]=[1]!Table1[[#This Row],[Adjusted Total]]</f>
        <v>0</v>
      </c>
      <c r="I434" s="127">
        <f>[1]!Table1[[#This Row],[Adjusted Total]]-[1]!Table1[[#This Row],[Calculated Total]]</f>
        <v>-7187.3699999999953</v>
      </c>
    </row>
    <row r="435" spans="1:9">
      <c r="A435" s="121">
        <v>46203</v>
      </c>
      <c r="B435" s="122">
        <v>45930</v>
      </c>
      <c r="C435" s="123" t="s">
        <v>230</v>
      </c>
      <c r="D435" s="123" t="s">
        <v>86</v>
      </c>
      <c r="E435" s="123" t="s">
        <v>233</v>
      </c>
      <c r="F435" s="124">
        <v>8570115.8000000007</v>
      </c>
      <c r="G435" s="125">
        <v>8570115.8000000007</v>
      </c>
      <c r="H435" s="123" t="b">
        <f>[1]!Table1[[#This Row],[Calculated Total]]=[1]!Table1[[#This Row],[Adjusted Total]]</f>
        <v>1</v>
      </c>
      <c r="I435" s="127">
        <f>[1]!Table1[[#This Row],[Adjusted Total]]-[1]!Table1[[#This Row],[Calculated Total]]</f>
        <v>0</v>
      </c>
    </row>
    <row r="436" spans="1:9">
      <c r="A436" s="128">
        <v>46203</v>
      </c>
      <c r="B436" s="122">
        <v>45930</v>
      </c>
      <c r="C436" s="123" t="s">
        <v>230</v>
      </c>
      <c r="D436" s="123" t="s">
        <v>87</v>
      </c>
      <c r="E436" s="123" t="s">
        <v>237</v>
      </c>
      <c r="F436" s="124">
        <v>411825.83</v>
      </c>
      <c r="G436" s="125">
        <v>411825.83</v>
      </c>
      <c r="H436" s="123" t="b">
        <f>[1]!Table1[[#This Row],[Calculated Total]]=[1]!Table1[[#This Row],[Adjusted Total]]</f>
        <v>1</v>
      </c>
      <c r="I436" s="127">
        <f>[1]!Table1[[#This Row],[Adjusted Total]]-[1]!Table1[[#This Row],[Calculated Total]]</f>
        <v>0</v>
      </c>
    </row>
    <row r="437" spans="1:9">
      <c r="A437" s="128">
        <v>46203</v>
      </c>
      <c r="B437" s="122">
        <v>45930</v>
      </c>
      <c r="C437" s="123" t="s">
        <v>230</v>
      </c>
      <c r="D437" s="123" t="s">
        <v>87</v>
      </c>
      <c r="E437" s="123" t="s">
        <v>238</v>
      </c>
      <c r="F437" s="124">
        <v>43135.49</v>
      </c>
      <c r="G437" s="125">
        <v>50322.86</v>
      </c>
      <c r="H437" s="123" t="b">
        <f>[1]!Table1[[#This Row],[Calculated Total]]=[1]!Table1[[#This Row],[Adjusted Total]]</f>
        <v>0</v>
      </c>
      <c r="I437" s="127">
        <f>[1]!Table1[[#This Row],[Adjusted Total]]-[1]!Table1[[#This Row],[Calculated Total]]</f>
        <v>7187.3700000000026</v>
      </c>
    </row>
    <row r="438" spans="1:9">
      <c r="A438" s="121">
        <v>46203</v>
      </c>
      <c r="B438" s="122">
        <v>45930</v>
      </c>
      <c r="C438" s="123" t="s">
        <v>230</v>
      </c>
      <c r="D438" s="123" t="s">
        <v>87</v>
      </c>
      <c r="E438" s="123" t="s">
        <v>88</v>
      </c>
      <c r="F438" s="124">
        <v>25521.82</v>
      </c>
      <c r="G438" s="125">
        <v>25521.82</v>
      </c>
      <c r="H438" s="123" t="b">
        <f>[1]!Table1[[#This Row],[Calculated Total]]=[1]!Table1[[#This Row],[Adjusted Total]]</f>
        <v>1</v>
      </c>
      <c r="I438" s="127">
        <f>[1]!Table1[[#This Row],[Adjusted Total]]-[1]!Table1[[#This Row],[Calculated Total]]</f>
        <v>0</v>
      </c>
    </row>
    <row r="439" spans="1:9">
      <c r="A439" s="128">
        <v>46203</v>
      </c>
      <c r="B439" s="122">
        <v>45930</v>
      </c>
      <c r="C439" s="123" t="s">
        <v>230</v>
      </c>
      <c r="D439" s="123" t="s">
        <v>87</v>
      </c>
      <c r="E439" s="123" t="s">
        <v>236</v>
      </c>
      <c r="F439" s="124">
        <v>156565.95000000001</v>
      </c>
      <c r="G439" s="125">
        <v>156565.95000000001</v>
      </c>
      <c r="H439" s="123" t="b">
        <f>[1]!Table1[[#This Row],[Calculated Total]]=[1]!Table1[[#This Row],[Adjusted Total]]</f>
        <v>1</v>
      </c>
      <c r="I439" s="127">
        <f>[1]!Table1[[#This Row],[Adjusted Total]]-[1]!Table1[[#This Row],[Calculated Total]]</f>
        <v>0</v>
      </c>
    </row>
    <row r="440" spans="1:9">
      <c r="A440" s="128">
        <v>46203</v>
      </c>
      <c r="B440" s="122">
        <v>45930</v>
      </c>
      <c r="C440" s="123" t="s">
        <v>230</v>
      </c>
      <c r="D440" s="123" t="s">
        <v>94</v>
      </c>
      <c r="E440" s="123" t="s">
        <v>232</v>
      </c>
      <c r="F440" s="124">
        <v>5324.45</v>
      </c>
      <c r="G440" s="125">
        <v>5324.45</v>
      </c>
      <c r="H440" s="123" t="b">
        <f>[1]!Table1[[#This Row],[Calculated Total]]=[1]!Table1[[#This Row],[Adjusted Total]]</f>
        <v>1</v>
      </c>
      <c r="I440" s="127">
        <f>[1]!Table1[[#This Row],[Adjusted Total]]-[1]!Table1[[#This Row],[Calculated Total]]</f>
        <v>0</v>
      </c>
    </row>
    <row r="441" spans="1:9">
      <c r="A441" s="121">
        <v>46203</v>
      </c>
      <c r="B441" s="122">
        <v>45930</v>
      </c>
      <c r="C441" s="123" t="s">
        <v>230</v>
      </c>
      <c r="D441" s="123" t="s">
        <v>86</v>
      </c>
      <c r="E441" s="123" t="s">
        <v>235</v>
      </c>
      <c r="F441" s="124">
        <v>14130944.869999999</v>
      </c>
      <c r="G441" s="125">
        <v>14130944.869999999</v>
      </c>
      <c r="H441" s="123" t="b">
        <f>[1]!Table1[[#This Row],[Calculated Total]]=[1]!Table1[[#This Row],[Adjusted Total]]</f>
        <v>1</v>
      </c>
      <c r="I441" s="127">
        <f>[1]!Table1[[#This Row],[Adjusted Total]]-[1]!Table1[[#This Row],[Calculated Total]]</f>
        <v>0</v>
      </c>
    </row>
    <row r="442" spans="1:9">
      <c r="A442" s="128">
        <v>46203</v>
      </c>
      <c r="B442" s="122">
        <v>45930</v>
      </c>
      <c r="C442" s="130" t="s">
        <v>230</v>
      </c>
      <c r="D442" s="130" t="s">
        <v>94</v>
      </c>
      <c r="E442" s="130" t="s">
        <v>231</v>
      </c>
      <c r="F442" s="131">
        <v>10995.33</v>
      </c>
      <c r="G442" s="132">
        <v>10995.33</v>
      </c>
      <c r="H442" s="123" t="b">
        <f>[1]!Table1[[#This Row],[Calculated Total]]=[1]!Table1[[#This Row],[Adjusted Total]]</f>
        <v>1</v>
      </c>
      <c r="I442" s="127">
        <f>[1]!Table1[[#This Row],[Adjusted Total]]-[1]!Table1[[#This Row],[Calculated Total]]</f>
        <v>0</v>
      </c>
    </row>
    <row r="443" spans="1:9">
      <c r="A443" s="121">
        <v>46203</v>
      </c>
      <c r="B443" s="122">
        <v>45930</v>
      </c>
      <c r="C443" s="123" t="s">
        <v>240</v>
      </c>
      <c r="D443" s="123" t="s">
        <v>86</v>
      </c>
      <c r="E443" s="123" t="s">
        <v>244</v>
      </c>
      <c r="F443" s="124">
        <v>6945.53</v>
      </c>
      <c r="G443" s="125">
        <v>6945.53</v>
      </c>
      <c r="H443" s="123" t="b">
        <f>[1]!Table1[[#This Row],[Calculated Total]]=[1]!Table1[[#This Row],[Adjusted Total]]</f>
        <v>1</v>
      </c>
      <c r="I443" s="127">
        <f>[1]!Table1[[#This Row],[Adjusted Total]]-[1]!Table1[[#This Row],[Calculated Total]]</f>
        <v>0</v>
      </c>
    </row>
    <row r="444" spans="1:9">
      <c r="A444" s="128">
        <v>46203</v>
      </c>
      <c r="B444" s="122">
        <v>45930</v>
      </c>
      <c r="C444" s="123" t="s">
        <v>240</v>
      </c>
      <c r="D444" s="123" t="s">
        <v>87</v>
      </c>
      <c r="E444" s="123" t="s">
        <v>246</v>
      </c>
      <c r="F444" s="124">
        <v>53402.18</v>
      </c>
      <c r="G444" s="125">
        <v>53402.18</v>
      </c>
      <c r="H444" s="123" t="b">
        <f>[1]!Table1[[#This Row],[Calculated Total]]=[1]!Table1[[#This Row],[Adjusted Total]]</f>
        <v>1</v>
      </c>
      <c r="I444" s="127">
        <f>[1]!Table1[[#This Row],[Adjusted Total]]-[1]!Table1[[#This Row],[Calculated Total]]</f>
        <v>0</v>
      </c>
    </row>
    <row r="445" spans="1:9">
      <c r="A445" s="128">
        <v>46203</v>
      </c>
      <c r="B445" s="122">
        <v>45930</v>
      </c>
      <c r="C445" s="123" t="s">
        <v>240</v>
      </c>
      <c r="D445" s="123" t="s">
        <v>86</v>
      </c>
      <c r="E445" s="123" t="s">
        <v>245</v>
      </c>
      <c r="F445" s="124">
        <v>451654.45</v>
      </c>
      <c r="G445" s="125">
        <v>451654.45</v>
      </c>
      <c r="H445" s="123" t="b">
        <f>[1]!Table1[[#This Row],[Calculated Total]]=[1]!Table1[[#This Row],[Adjusted Total]]</f>
        <v>1</v>
      </c>
      <c r="I445" s="127">
        <f>[1]!Table1[[#This Row],[Adjusted Total]]-[1]!Table1[[#This Row],[Calculated Total]]</f>
        <v>0</v>
      </c>
    </row>
    <row r="446" spans="1:9">
      <c r="A446" s="121">
        <v>46203</v>
      </c>
      <c r="B446" s="122">
        <v>45930</v>
      </c>
      <c r="C446" s="123" t="s">
        <v>240</v>
      </c>
      <c r="D446" s="123" t="s">
        <v>86</v>
      </c>
      <c r="E446" s="123" t="s">
        <v>241</v>
      </c>
      <c r="F446" s="124">
        <v>189503.68</v>
      </c>
      <c r="G446" s="125">
        <v>189503.68</v>
      </c>
      <c r="H446" s="123" t="b">
        <f>[1]!Table1[[#This Row],[Calculated Total]]=[1]!Table1[[#This Row],[Adjusted Total]]</f>
        <v>1</v>
      </c>
      <c r="I446" s="127">
        <f>[1]!Table1[[#This Row],[Adjusted Total]]-[1]!Table1[[#This Row],[Calculated Total]]</f>
        <v>0</v>
      </c>
    </row>
    <row r="447" spans="1:9">
      <c r="A447" s="128">
        <v>46203</v>
      </c>
      <c r="B447" s="122">
        <v>45930</v>
      </c>
      <c r="C447" s="123" t="s">
        <v>240</v>
      </c>
      <c r="D447" s="123" t="s">
        <v>86</v>
      </c>
      <c r="E447" s="123" t="s">
        <v>242</v>
      </c>
      <c r="F447" s="124">
        <v>2551.58</v>
      </c>
      <c r="G447" s="125">
        <v>2551.58</v>
      </c>
      <c r="H447" s="123" t="b">
        <f>[1]!Table1[[#This Row],[Calculated Total]]=[1]!Table1[[#This Row],[Adjusted Total]]</f>
        <v>1</v>
      </c>
      <c r="I447" s="127">
        <f>[1]!Table1[[#This Row],[Adjusted Total]]-[1]!Table1[[#This Row],[Calculated Total]]</f>
        <v>0</v>
      </c>
    </row>
    <row r="448" spans="1:9">
      <c r="A448" s="128">
        <v>46203</v>
      </c>
      <c r="B448" s="122">
        <v>45930</v>
      </c>
      <c r="C448" s="130" t="s">
        <v>240</v>
      </c>
      <c r="D448" s="130" t="s">
        <v>86</v>
      </c>
      <c r="E448" s="130" t="s">
        <v>243</v>
      </c>
      <c r="F448" s="131">
        <v>14073.32</v>
      </c>
      <c r="G448" s="132">
        <v>14073.32</v>
      </c>
      <c r="H448" s="123" t="b">
        <f>[1]!Table1[[#This Row],[Calculated Total]]=[1]!Table1[[#This Row],[Adjusted Total]]</f>
        <v>1</v>
      </c>
      <c r="I448" s="127">
        <f>[1]!Table1[[#This Row],[Adjusted Total]]-[1]!Table1[[#This Row],[Calculated Total]]</f>
        <v>0</v>
      </c>
    </row>
    <row r="449" spans="1:9">
      <c r="A449" s="128">
        <v>46203</v>
      </c>
      <c r="B449" s="129">
        <v>45961</v>
      </c>
      <c r="C449" s="130" t="s">
        <v>85</v>
      </c>
      <c r="D449" s="130" t="s">
        <v>86</v>
      </c>
      <c r="E449" s="130" t="s">
        <v>85</v>
      </c>
      <c r="F449" s="131">
        <v>3775731.63</v>
      </c>
      <c r="G449" s="132">
        <v>3775731.63</v>
      </c>
      <c r="H449" s="130" t="b">
        <f>[1]!Table1[[#This Row],[Calculated Total]]=[1]!Table1[[#This Row],[Adjusted Total]]</f>
        <v>1</v>
      </c>
      <c r="I449" s="127">
        <f>[1]!Table1[[#This Row],[Adjusted Total]]-[1]!Table1[[#This Row],[Calculated Total]]</f>
        <v>0</v>
      </c>
    </row>
    <row r="450" spans="1:9">
      <c r="A450" s="128">
        <v>46203</v>
      </c>
      <c r="B450" s="129">
        <v>45961</v>
      </c>
      <c r="C450" s="130" t="s">
        <v>85</v>
      </c>
      <c r="D450" s="130" t="s">
        <v>87</v>
      </c>
      <c r="E450" s="130" t="s">
        <v>88</v>
      </c>
      <c r="F450" s="131">
        <v>4838.29</v>
      </c>
      <c r="G450" s="132">
        <v>4838.29</v>
      </c>
      <c r="H450" s="130" t="b">
        <f>[1]!Table1[[#This Row],[Calculated Total]]=[1]!Table1[[#This Row],[Adjusted Total]]</f>
        <v>1</v>
      </c>
      <c r="I450" s="127">
        <f>[1]!Table1[[#This Row],[Adjusted Total]]-[1]!Table1[[#This Row],[Calculated Total]]</f>
        <v>0</v>
      </c>
    </row>
    <row r="451" spans="1:9">
      <c r="A451" s="121">
        <v>46203</v>
      </c>
      <c r="B451" s="122">
        <v>45961</v>
      </c>
      <c r="C451" s="123" t="s">
        <v>89</v>
      </c>
      <c r="D451" s="123" t="s">
        <v>86</v>
      </c>
      <c r="E451" s="123" t="s">
        <v>90</v>
      </c>
      <c r="F451" s="124">
        <v>795973.06</v>
      </c>
      <c r="G451" s="125">
        <v>795973.06</v>
      </c>
      <c r="H451" s="123" t="b">
        <f>[1]!Table1[[#This Row],[Calculated Total]]=[1]!Table1[[#This Row],[Adjusted Total]]</f>
        <v>1</v>
      </c>
      <c r="I451" s="127">
        <f>[1]!Table1[[#This Row],[Adjusted Total]]-[1]!Table1[[#This Row],[Calculated Total]]</f>
        <v>0</v>
      </c>
    </row>
    <row r="452" spans="1:9">
      <c r="A452" s="128">
        <v>46203</v>
      </c>
      <c r="B452" s="129">
        <v>45961</v>
      </c>
      <c r="C452" s="130" t="s">
        <v>89</v>
      </c>
      <c r="D452" s="130" t="s">
        <v>86</v>
      </c>
      <c r="E452" s="130" t="s">
        <v>91</v>
      </c>
      <c r="F452" s="131">
        <v>228846.88</v>
      </c>
      <c r="G452" s="132">
        <v>228846.88</v>
      </c>
      <c r="H452" s="130" t="b">
        <f>[1]!Table1[[#This Row],[Calculated Total]]=[1]!Table1[[#This Row],[Adjusted Total]]</f>
        <v>1</v>
      </c>
      <c r="I452" s="127">
        <f>[1]!Table1[[#This Row],[Adjusted Total]]-[1]!Table1[[#This Row],[Calculated Total]]</f>
        <v>0</v>
      </c>
    </row>
    <row r="453" spans="1:9">
      <c r="A453" s="128">
        <v>46203</v>
      </c>
      <c r="B453" s="129">
        <v>45961</v>
      </c>
      <c r="C453" s="130" t="s">
        <v>89</v>
      </c>
      <c r="D453" s="130" t="s">
        <v>87</v>
      </c>
      <c r="E453" s="130" t="s">
        <v>88</v>
      </c>
      <c r="F453" s="131">
        <v>1196.79</v>
      </c>
      <c r="G453" s="132">
        <v>1196.79</v>
      </c>
      <c r="H453" s="130" t="b">
        <f>[1]!Table1[[#This Row],[Calculated Total]]=[1]!Table1[[#This Row],[Adjusted Total]]</f>
        <v>1</v>
      </c>
      <c r="I453" s="127">
        <f>[1]!Table1[[#This Row],[Adjusted Total]]-[1]!Table1[[#This Row],[Calculated Total]]</f>
        <v>0</v>
      </c>
    </row>
    <row r="454" spans="1:9">
      <c r="A454" s="128">
        <v>46203</v>
      </c>
      <c r="B454" s="129">
        <v>45961</v>
      </c>
      <c r="C454" s="130" t="s">
        <v>89</v>
      </c>
      <c r="D454" s="130" t="s">
        <v>87</v>
      </c>
      <c r="E454" s="130" t="s">
        <v>92</v>
      </c>
      <c r="F454" s="131">
        <v>39802.28</v>
      </c>
      <c r="G454" s="132">
        <v>39802.28</v>
      </c>
      <c r="H454" s="130" t="b">
        <f>[1]!Table1[[#This Row],[Calculated Total]]=[1]!Table1[[#This Row],[Adjusted Total]]</f>
        <v>1</v>
      </c>
      <c r="I454" s="127">
        <f>[1]!Table1[[#This Row],[Adjusted Total]]-[1]!Table1[[#This Row],[Calculated Total]]</f>
        <v>0</v>
      </c>
    </row>
    <row r="455" spans="1:9">
      <c r="A455" s="128">
        <v>46203</v>
      </c>
      <c r="B455" s="129">
        <v>45961</v>
      </c>
      <c r="C455" s="130" t="s">
        <v>93</v>
      </c>
      <c r="D455" s="130" t="s">
        <v>94</v>
      </c>
      <c r="E455" s="130" t="s">
        <v>95</v>
      </c>
      <c r="F455" s="131">
        <v>862.17</v>
      </c>
      <c r="G455" s="132">
        <v>862.17</v>
      </c>
      <c r="H455" s="130" t="b">
        <f>[1]!Table1[[#This Row],[Calculated Total]]=[1]!Table1[[#This Row],[Adjusted Total]]</f>
        <v>1</v>
      </c>
      <c r="I455" s="127">
        <f>[1]!Table1[[#This Row],[Adjusted Total]]-[1]!Table1[[#This Row],[Calculated Total]]</f>
        <v>0</v>
      </c>
    </row>
    <row r="456" spans="1:9">
      <c r="A456" s="128">
        <v>46203</v>
      </c>
      <c r="B456" s="129">
        <v>45961</v>
      </c>
      <c r="C456" s="130" t="s">
        <v>93</v>
      </c>
      <c r="D456" s="130" t="s">
        <v>86</v>
      </c>
      <c r="E456" s="130" t="s">
        <v>96</v>
      </c>
      <c r="F456" s="131">
        <v>1267907.1499999999</v>
      </c>
      <c r="G456" s="132">
        <v>1267907.1499999999</v>
      </c>
      <c r="H456" s="130" t="b">
        <f>[1]!Table1[[#This Row],[Calculated Total]]=[1]!Table1[[#This Row],[Adjusted Total]]</f>
        <v>1</v>
      </c>
      <c r="I456" s="127">
        <f>[1]!Table1[[#This Row],[Adjusted Total]]-[1]!Table1[[#This Row],[Calculated Total]]</f>
        <v>0</v>
      </c>
    </row>
    <row r="457" spans="1:9">
      <c r="A457" s="128">
        <v>46203</v>
      </c>
      <c r="B457" s="129">
        <v>45961</v>
      </c>
      <c r="C457" s="130" t="s">
        <v>93</v>
      </c>
      <c r="D457" s="130" t="s">
        <v>86</v>
      </c>
      <c r="E457" s="130" t="s">
        <v>97</v>
      </c>
      <c r="F457" s="131">
        <v>59286.22</v>
      </c>
      <c r="G457" s="132">
        <v>59286.22</v>
      </c>
      <c r="H457" s="130" t="b">
        <f>[1]!Table1[[#This Row],[Calculated Total]]=[1]!Table1[[#This Row],[Adjusted Total]]</f>
        <v>1</v>
      </c>
      <c r="I457" s="127">
        <f>[1]!Table1[[#This Row],[Adjusted Total]]-[1]!Table1[[#This Row],[Calculated Total]]</f>
        <v>0</v>
      </c>
    </row>
    <row r="458" spans="1:9">
      <c r="A458" s="128">
        <v>46203</v>
      </c>
      <c r="B458" s="129">
        <v>45961</v>
      </c>
      <c r="C458" s="130" t="s">
        <v>93</v>
      </c>
      <c r="D458" s="130" t="s">
        <v>86</v>
      </c>
      <c r="E458" s="130" t="s">
        <v>98</v>
      </c>
      <c r="F458" s="131">
        <v>49415001.270000003</v>
      </c>
      <c r="G458" s="132">
        <v>49415001.270000003</v>
      </c>
      <c r="H458" s="130" t="b">
        <f>[1]!Table1[[#This Row],[Calculated Total]]=[1]!Table1[[#This Row],[Adjusted Total]]</f>
        <v>1</v>
      </c>
      <c r="I458" s="127">
        <f>[1]!Table1[[#This Row],[Adjusted Total]]-[1]!Table1[[#This Row],[Calculated Total]]</f>
        <v>0</v>
      </c>
    </row>
    <row r="459" spans="1:9">
      <c r="A459" s="128">
        <v>46203</v>
      </c>
      <c r="B459" s="129">
        <v>45961</v>
      </c>
      <c r="C459" s="130" t="s">
        <v>93</v>
      </c>
      <c r="D459" s="130" t="s">
        <v>86</v>
      </c>
      <c r="E459" s="130" t="s">
        <v>99</v>
      </c>
      <c r="F459" s="131">
        <v>783657.11</v>
      </c>
      <c r="G459" s="132">
        <v>783657.11</v>
      </c>
      <c r="H459" s="130" t="b">
        <f>[1]!Table1[[#This Row],[Calculated Total]]=[1]!Table1[[#This Row],[Adjusted Total]]</f>
        <v>1</v>
      </c>
      <c r="I459" s="127">
        <f>[1]!Table1[[#This Row],[Adjusted Total]]-[1]!Table1[[#This Row],[Calculated Total]]</f>
        <v>0</v>
      </c>
    </row>
    <row r="460" spans="1:9">
      <c r="A460" s="128">
        <v>46203</v>
      </c>
      <c r="B460" s="129">
        <v>45961</v>
      </c>
      <c r="C460" s="130" t="s">
        <v>93</v>
      </c>
      <c r="D460" s="130" t="s">
        <v>86</v>
      </c>
      <c r="E460" s="130" t="s">
        <v>100</v>
      </c>
      <c r="F460" s="131">
        <v>14484781.16</v>
      </c>
      <c r="G460" s="132">
        <v>14484781.16</v>
      </c>
      <c r="H460" s="130" t="b">
        <f>[1]!Table1[[#This Row],[Calculated Total]]=[1]!Table1[[#This Row],[Adjusted Total]]</f>
        <v>1</v>
      </c>
      <c r="I460" s="127">
        <f>[1]!Table1[[#This Row],[Adjusted Total]]-[1]!Table1[[#This Row],[Calculated Total]]</f>
        <v>0</v>
      </c>
    </row>
    <row r="461" spans="1:9">
      <c r="A461" s="128">
        <v>46203</v>
      </c>
      <c r="B461" s="129">
        <v>45961</v>
      </c>
      <c r="C461" s="130" t="s">
        <v>93</v>
      </c>
      <c r="D461" s="130" t="s">
        <v>86</v>
      </c>
      <c r="E461" s="130" t="s">
        <v>101</v>
      </c>
      <c r="F461" s="131">
        <v>37273148.770000003</v>
      </c>
      <c r="G461" s="132">
        <v>37273148.770000003</v>
      </c>
      <c r="H461" s="130" t="b">
        <f>[1]!Table1[[#This Row],[Calculated Total]]=[1]!Table1[[#This Row],[Adjusted Total]]</f>
        <v>1</v>
      </c>
      <c r="I461" s="127">
        <f>[1]!Table1[[#This Row],[Adjusted Total]]-[1]!Table1[[#This Row],[Calculated Total]]</f>
        <v>0</v>
      </c>
    </row>
    <row r="462" spans="1:9">
      <c r="A462" s="128">
        <v>46203</v>
      </c>
      <c r="B462" s="129">
        <v>45961</v>
      </c>
      <c r="C462" s="130" t="s">
        <v>93</v>
      </c>
      <c r="D462" s="130" t="s">
        <v>86</v>
      </c>
      <c r="E462" s="130" t="s">
        <v>102</v>
      </c>
      <c r="F462" s="131">
        <v>974061.39</v>
      </c>
      <c r="G462" s="132">
        <v>974061.39</v>
      </c>
      <c r="H462" s="130" t="b">
        <f>[1]!Table1[[#This Row],[Calculated Total]]=[1]!Table1[[#This Row],[Adjusted Total]]</f>
        <v>1</v>
      </c>
      <c r="I462" s="127">
        <f>[1]!Table1[[#This Row],[Adjusted Total]]-[1]!Table1[[#This Row],[Calculated Total]]</f>
        <v>0</v>
      </c>
    </row>
    <row r="463" spans="1:9">
      <c r="A463" s="128">
        <v>46203</v>
      </c>
      <c r="B463" s="129">
        <v>45961</v>
      </c>
      <c r="C463" s="130" t="s">
        <v>93</v>
      </c>
      <c r="D463" s="130" t="s">
        <v>86</v>
      </c>
      <c r="E463" s="130" t="s">
        <v>103</v>
      </c>
      <c r="F463" s="131">
        <v>1228093.02</v>
      </c>
      <c r="G463" s="132">
        <v>1228093.02</v>
      </c>
      <c r="H463" s="130" t="b">
        <f>[1]!Table1[[#This Row],[Calculated Total]]=[1]!Table1[[#This Row],[Adjusted Total]]</f>
        <v>1</v>
      </c>
      <c r="I463" s="127">
        <f>[1]!Table1[[#This Row],[Adjusted Total]]-[1]!Table1[[#This Row],[Calculated Total]]</f>
        <v>0</v>
      </c>
    </row>
    <row r="464" spans="1:9">
      <c r="A464" s="128">
        <v>46203</v>
      </c>
      <c r="B464" s="129">
        <v>45961</v>
      </c>
      <c r="C464" s="130" t="s">
        <v>93</v>
      </c>
      <c r="D464" s="130" t="s">
        <v>86</v>
      </c>
      <c r="E464" s="130" t="s">
        <v>104</v>
      </c>
      <c r="F464" s="131">
        <v>92080.24</v>
      </c>
      <c r="G464" s="132">
        <v>92080.24</v>
      </c>
      <c r="H464" s="130" t="b">
        <f>[1]!Table1[[#This Row],[Calculated Total]]=[1]!Table1[[#This Row],[Adjusted Total]]</f>
        <v>1</v>
      </c>
      <c r="I464" s="127">
        <f>[1]!Table1[[#This Row],[Adjusted Total]]-[1]!Table1[[#This Row],[Calculated Total]]</f>
        <v>0</v>
      </c>
    </row>
    <row r="465" spans="1:9">
      <c r="A465" s="128">
        <v>46203</v>
      </c>
      <c r="B465" s="129">
        <v>45961</v>
      </c>
      <c r="C465" s="130" t="s">
        <v>93</v>
      </c>
      <c r="D465" s="130" t="s">
        <v>86</v>
      </c>
      <c r="E465" s="130" t="s">
        <v>105</v>
      </c>
      <c r="F465" s="131">
        <v>7792767.5300000003</v>
      </c>
      <c r="G465" s="132">
        <v>7542767.5300000003</v>
      </c>
      <c r="H465" s="130" t="b">
        <f>[1]!Table1[[#This Row],[Calculated Total]]=[1]!Table1[[#This Row],[Adjusted Total]]</f>
        <v>0</v>
      </c>
      <c r="I465" s="127">
        <f>[1]!Table1[[#This Row],[Adjusted Total]]-[1]!Table1[[#This Row],[Calculated Total]]</f>
        <v>-250000</v>
      </c>
    </row>
    <row r="466" spans="1:9">
      <c r="A466" s="128">
        <v>46203</v>
      </c>
      <c r="B466" s="129">
        <v>45961</v>
      </c>
      <c r="C466" s="130" t="s">
        <v>93</v>
      </c>
      <c r="D466" s="130" t="s">
        <v>86</v>
      </c>
      <c r="E466" s="130" t="s">
        <v>106</v>
      </c>
      <c r="F466" s="131">
        <v>8620311.6999999993</v>
      </c>
      <c r="G466" s="132">
        <v>8620311.6999999993</v>
      </c>
      <c r="H466" s="130" t="b">
        <f>[1]!Table1[[#This Row],[Calculated Total]]=[1]!Table1[[#This Row],[Adjusted Total]]</f>
        <v>1</v>
      </c>
      <c r="I466" s="127">
        <f>[1]!Table1[[#This Row],[Adjusted Total]]-[1]!Table1[[#This Row],[Calculated Total]]</f>
        <v>0</v>
      </c>
    </row>
    <row r="467" spans="1:9">
      <c r="A467" s="128">
        <v>46203</v>
      </c>
      <c r="B467" s="129">
        <v>45961</v>
      </c>
      <c r="C467" s="130" t="s">
        <v>93</v>
      </c>
      <c r="D467" s="130" t="s">
        <v>86</v>
      </c>
      <c r="E467" s="130" t="s">
        <v>107</v>
      </c>
      <c r="F467" s="131">
        <v>44005.3</v>
      </c>
      <c r="G467" s="132">
        <v>44005.3</v>
      </c>
      <c r="H467" s="130" t="b">
        <f>[1]!Table1[[#This Row],[Calculated Total]]=[1]!Table1[[#This Row],[Adjusted Total]]</f>
        <v>1</v>
      </c>
      <c r="I467" s="127">
        <f>[1]!Table1[[#This Row],[Adjusted Total]]-[1]!Table1[[#This Row],[Calculated Total]]</f>
        <v>0</v>
      </c>
    </row>
    <row r="468" spans="1:9">
      <c r="A468" s="128">
        <v>46203</v>
      </c>
      <c r="B468" s="129">
        <v>45961</v>
      </c>
      <c r="C468" s="130" t="s">
        <v>93</v>
      </c>
      <c r="D468" s="130" t="s">
        <v>86</v>
      </c>
      <c r="E468" s="130" t="s">
        <v>108</v>
      </c>
      <c r="F468" s="131">
        <v>3311139.1</v>
      </c>
      <c r="G468" s="132">
        <v>3311139.1</v>
      </c>
      <c r="H468" s="130" t="b">
        <f>[1]!Table1[[#This Row],[Calculated Total]]=[1]!Table1[[#This Row],[Adjusted Total]]</f>
        <v>1</v>
      </c>
      <c r="I468" s="127">
        <f>[1]!Table1[[#This Row],[Adjusted Total]]-[1]!Table1[[#This Row],[Calculated Total]]</f>
        <v>0</v>
      </c>
    </row>
    <row r="469" spans="1:9">
      <c r="A469" s="128">
        <v>46203</v>
      </c>
      <c r="B469" s="129">
        <v>45961</v>
      </c>
      <c r="C469" s="130" t="s">
        <v>93</v>
      </c>
      <c r="D469" s="130" t="s">
        <v>86</v>
      </c>
      <c r="E469" s="130" t="s">
        <v>109</v>
      </c>
      <c r="F469" s="131">
        <v>25432.61</v>
      </c>
      <c r="G469" s="132">
        <v>25432.61</v>
      </c>
      <c r="H469" s="130" t="b">
        <f>[1]!Table1[[#This Row],[Calculated Total]]=[1]!Table1[[#This Row],[Adjusted Total]]</f>
        <v>1</v>
      </c>
      <c r="I469" s="127">
        <f>[1]!Table1[[#This Row],[Adjusted Total]]-[1]!Table1[[#This Row],[Calculated Total]]</f>
        <v>0</v>
      </c>
    </row>
    <row r="470" spans="1:9">
      <c r="A470" s="128">
        <v>46203</v>
      </c>
      <c r="B470" s="129">
        <v>45961</v>
      </c>
      <c r="C470" s="130" t="s">
        <v>93</v>
      </c>
      <c r="D470" s="130" t="s">
        <v>86</v>
      </c>
      <c r="E470" s="130" t="s">
        <v>110</v>
      </c>
      <c r="F470" s="131">
        <v>1492776.16</v>
      </c>
      <c r="G470" s="132">
        <v>1492776.16</v>
      </c>
      <c r="H470" s="130" t="b">
        <f>[1]!Table1[[#This Row],[Calculated Total]]=[1]!Table1[[#This Row],[Adjusted Total]]</f>
        <v>1</v>
      </c>
      <c r="I470" s="127">
        <f>[1]!Table1[[#This Row],[Adjusted Total]]-[1]!Table1[[#This Row],[Calculated Total]]</f>
        <v>0</v>
      </c>
    </row>
    <row r="471" spans="1:9">
      <c r="A471" s="128">
        <v>46203</v>
      </c>
      <c r="B471" s="129">
        <v>45961</v>
      </c>
      <c r="C471" s="130" t="s">
        <v>93</v>
      </c>
      <c r="D471" s="130" t="s">
        <v>86</v>
      </c>
      <c r="E471" s="130" t="s">
        <v>111</v>
      </c>
      <c r="F471" s="131">
        <v>132758.74</v>
      </c>
      <c r="G471" s="132">
        <v>132758.74</v>
      </c>
      <c r="H471" s="130" t="b">
        <f>[1]!Table1[[#This Row],[Calculated Total]]=[1]!Table1[[#This Row],[Adjusted Total]]</f>
        <v>1</v>
      </c>
      <c r="I471" s="127">
        <f>[1]!Table1[[#This Row],[Adjusted Total]]-[1]!Table1[[#This Row],[Calculated Total]]</f>
        <v>0</v>
      </c>
    </row>
    <row r="472" spans="1:9">
      <c r="A472" s="128">
        <v>46203</v>
      </c>
      <c r="B472" s="129">
        <v>45961</v>
      </c>
      <c r="C472" s="130" t="s">
        <v>93</v>
      </c>
      <c r="D472" s="130" t="s">
        <v>86</v>
      </c>
      <c r="E472" s="130" t="s">
        <v>112</v>
      </c>
      <c r="F472" s="131">
        <v>1932241.02</v>
      </c>
      <c r="G472" s="132">
        <v>1932241.02</v>
      </c>
      <c r="H472" s="130" t="b">
        <f>[1]!Table1[[#This Row],[Calculated Total]]=[1]!Table1[[#This Row],[Adjusted Total]]</f>
        <v>1</v>
      </c>
      <c r="I472" s="127">
        <f>[1]!Table1[[#This Row],[Adjusted Total]]-[1]!Table1[[#This Row],[Calculated Total]]</f>
        <v>0</v>
      </c>
    </row>
    <row r="473" spans="1:9">
      <c r="A473" s="128">
        <v>46203</v>
      </c>
      <c r="B473" s="129">
        <v>45961</v>
      </c>
      <c r="C473" s="130" t="s">
        <v>93</v>
      </c>
      <c r="D473" s="130" t="s">
        <v>87</v>
      </c>
      <c r="E473" s="130" t="s">
        <v>113</v>
      </c>
      <c r="F473" s="131">
        <v>76741.61</v>
      </c>
      <c r="G473" s="132">
        <v>76741.61</v>
      </c>
      <c r="H473" s="130" t="b">
        <f>[1]!Table1[[#This Row],[Calculated Total]]=[1]!Table1[[#This Row],[Adjusted Total]]</f>
        <v>1</v>
      </c>
      <c r="I473" s="127">
        <f>[1]!Table1[[#This Row],[Adjusted Total]]-[1]!Table1[[#This Row],[Calculated Total]]</f>
        <v>0</v>
      </c>
    </row>
    <row r="474" spans="1:9">
      <c r="A474" s="128">
        <v>46203</v>
      </c>
      <c r="B474" s="129">
        <v>45961</v>
      </c>
      <c r="C474" s="130" t="s">
        <v>93</v>
      </c>
      <c r="D474" s="130" t="s">
        <v>87</v>
      </c>
      <c r="E474" s="130" t="s">
        <v>114</v>
      </c>
      <c r="F474" s="131">
        <v>6383152.71</v>
      </c>
      <c r="G474" s="132">
        <v>6383152.71</v>
      </c>
      <c r="H474" s="130" t="b">
        <f>[1]!Table1[[#This Row],[Calculated Total]]=[1]!Table1[[#This Row],[Adjusted Total]]</f>
        <v>1</v>
      </c>
      <c r="I474" s="127">
        <f>[1]!Table1[[#This Row],[Adjusted Total]]-[1]!Table1[[#This Row],[Calculated Total]]</f>
        <v>0</v>
      </c>
    </row>
    <row r="475" spans="1:9">
      <c r="A475" s="128">
        <v>46203</v>
      </c>
      <c r="B475" s="129">
        <v>45961</v>
      </c>
      <c r="C475" s="130" t="s">
        <v>93</v>
      </c>
      <c r="D475" s="130" t="s">
        <v>87</v>
      </c>
      <c r="E475" s="130" t="s">
        <v>115</v>
      </c>
      <c r="F475" s="131">
        <v>297017.46999999997</v>
      </c>
      <c r="G475" s="132">
        <v>297017.46999999997</v>
      </c>
      <c r="H475" s="130" t="b">
        <f>[1]!Table1[[#This Row],[Calculated Total]]=[1]!Table1[[#This Row],[Adjusted Total]]</f>
        <v>1</v>
      </c>
      <c r="I475" s="127">
        <f>[1]!Table1[[#This Row],[Adjusted Total]]-[1]!Table1[[#This Row],[Calculated Total]]</f>
        <v>0</v>
      </c>
    </row>
    <row r="476" spans="1:9">
      <c r="A476" s="128">
        <v>46203</v>
      </c>
      <c r="B476" s="129">
        <v>45961</v>
      </c>
      <c r="C476" s="130" t="s">
        <v>93</v>
      </c>
      <c r="D476" s="130" t="s">
        <v>87</v>
      </c>
      <c r="E476" s="130" t="s">
        <v>116</v>
      </c>
      <c r="F476" s="131">
        <v>2625109.0699999998</v>
      </c>
      <c r="G476" s="132">
        <v>2625109.0699999998</v>
      </c>
      <c r="H476" s="130" t="b">
        <f>[1]!Table1[[#This Row],[Calculated Total]]=[1]!Table1[[#This Row],[Adjusted Total]]</f>
        <v>1</v>
      </c>
      <c r="I476" s="127">
        <f>[1]!Table1[[#This Row],[Adjusted Total]]-[1]!Table1[[#This Row],[Calculated Total]]</f>
        <v>0</v>
      </c>
    </row>
    <row r="477" spans="1:9">
      <c r="A477" s="128">
        <v>46203</v>
      </c>
      <c r="B477" s="129">
        <v>45961</v>
      </c>
      <c r="C477" s="130" t="s">
        <v>93</v>
      </c>
      <c r="D477" s="130" t="s">
        <v>87</v>
      </c>
      <c r="E477" s="130" t="s">
        <v>117</v>
      </c>
      <c r="F477" s="131">
        <v>96700.71</v>
      </c>
      <c r="G477" s="132">
        <v>96700.71</v>
      </c>
      <c r="H477" s="130" t="b">
        <f>[1]!Table1[[#This Row],[Calculated Total]]=[1]!Table1[[#This Row],[Adjusted Total]]</f>
        <v>1</v>
      </c>
      <c r="I477" s="127">
        <f>[1]!Table1[[#This Row],[Adjusted Total]]-[1]!Table1[[#This Row],[Calculated Total]]</f>
        <v>0</v>
      </c>
    </row>
    <row r="478" spans="1:9">
      <c r="A478" s="121">
        <v>46203</v>
      </c>
      <c r="B478" s="122">
        <v>45961</v>
      </c>
      <c r="C478" s="123" t="s">
        <v>93</v>
      </c>
      <c r="D478" s="123" t="s">
        <v>87</v>
      </c>
      <c r="E478" s="123" t="s">
        <v>118</v>
      </c>
      <c r="F478" s="124">
        <v>18720.63</v>
      </c>
      <c r="G478" s="125">
        <v>18720.63</v>
      </c>
      <c r="H478" s="123" t="b">
        <f>[1]!Table1[[#This Row],[Calculated Total]]=[1]!Table1[[#This Row],[Adjusted Total]]</f>
        <v>1</v>
      </c>
      <c r="I478" s="127">
        <f>[1]!Table1[[#This Row],[Adjusted Total]]-[1]!Table1[[#This Row],[Calculated Total]]</f>
        <v>0</v>
      </c>
    </row>
    <row r="479" spans="1:9">
      <c r="A479" s="128">
        <v>46203</v>
      </c>
      <c r="B479" s="129">
        <v>45961</v>
      </c>
      <c r="C479" s="130" t="s">
        <v>119</v>
      </c>
      <c r="D479" s="130" t="s">
        <v>94</v>
      </c>
      <c r="E479" s="130" t="s">
        <v>120</v>
      </c>
      <c r="F479" s="131">
        <v>11498.7</v>
      </c>
      <c r="G479" s="132">
        <v>11498.7</v>
      </c>
      <c r="H479" s="130" t="b">
        <f>[1]!Table1[[#This Row],[Calculated Total]]=[1]!Table1[[#This Row],[Adjusted Total]]</f>
        <v>1</v>
      </c>
      <c r="I479" s="127">
        <f>[1]!Table1[[#This Row],[Adjusted Total]]-[1]!Table1[[#This Row],[Calculated Total]]</f>
        <v>0</v>
      </c>
    </row>
    <row r="480" spans="1:9">
      <c r="A480" s="128">
        <v>46203</v>
      </c>
      <c r="B480" s="129">
        <v>45961</v>
      </c>
      <c r="C480" s="130" t="s">
        <v>119</v>
      </c>
      <c r="D480" s="130" t="s">
        <v>94</v>
      </c>
      <c r="E480" s="130" t="s">
        <v>121</v>
      </c>
      <c r="F480" s="131">
        <v>609.25</v>
      </c>
      <c r="G480" s="132">
        <v>609.25</v>
      </c>
      <c r="H480" s="130" t="b">
        <f>[1]!Table1[[#This Row],[Calculated Total]]=[1]!Table1[[#This Row],[Adjusted Total]]</f>
        <v>1</v>
      </c>
      <c r="I480" s="127">
        <f>[1]!Table1[[#This Row],[Adjusted Total]]-[1]!Table1[[#This Row],[Calculated Total]]</f>
        <v>0</v>
      </c>
    </row>
    <row r="481" spans="1:9">
      <c r="A481" s="128">
        <v>46203</v>
      </c>
      <c r="B481" s="129">
        <v>45961</v>
      </c>
      <c r="C481" s="130" t="s">
        <v>119</v>
      </c>
      <c r="D481" s="130" t="s">
        <v>94</v>
      </c>
      <c r="E481" s="130" t="s">
        <v>122</v>
      </c>
      <c r="F481" s="131">
        <v>11221.62</v>
      </c>
      <c r="G481" s="132">
        <v>11221.62</v>
      </c>
      <c r="H481" s="130" t="b">
        <f>[1]!Table1[[#This Row],[Calculated Total]]=[1]!Table1[[#This Row],[Adjusted Total]]</f>
        <v>1</v>
      </c>
      <c r="I481" s="127">
        <f>[1]!Table1[[#This Row],[Adjusted Total]]-[1]!Table1[[#This Row],[Calculated Total]]</f>
        <v>0</v>
      </c>
    </row>
    <row r="482" spans="1:9">
      <c r="A482" s="128">
        <v>46203</v>
      </c>
      <c r="B482" s="129">
        <v>45961</v>
      </c>
      <c r="C482" s="130" t="s">
        <v>119</v>
      </c>
      <c r="D482" s="130" t="s">
        <v>94</v>
      </c>
      <c r="E482" s="130" t="s">
        <v>123</v>
      </c>
      <c r="F482" s="131">
        <v>36472.53</v>
      </c>
      <c r="G482" s="132">
        <v>36472.53</v>
      </c>
      <c r="H482" s="130" t="b">
        <f>[1]!Table1[[#This Row],[Calculated Total]]=[1]!Table1[[#This Row],[Adjusted Total]]</f>
        <v>1</v>
      </c>
      <c r="I482" s="127">
        <f>[1]!Table1[[#This Row],[Adjusted Total]]-[1]!Table1[[#This Row],[Calculated Total]]</f>
        <v>0</v>
      </c>
    </row>
    <row r="483" spans="1:9">
      <c r="A483" s="128">
        <v>46203</v>
      </c>
      <c r="B483" s="129">
        <v>45961</v>
      </c>
      <c r="C483" s="130" t="s">
        <v>119</v>
      </c>
      <c r="D483" s="130" t="s">
        <v>86</v>
      </c>
      <c r="E483" s="130" t="s">
        <v>124</v>
      </c>
      <c r="F483" s="131">
        <v>1449326.55</v>
      </c>
      <c r="G483" s="132">
        <v>1449326.55</v>
      </c>
      <c r="H483" s="130" t="b">
        <f>[1]!Table1[[#This Row],[Calculated Total]]=[1]!Table1[[#This Row],[Adjusted Total]]</f>
        <v>1</v>
      </c>
      <c r="I483" s="127">
        <f>[1]!Table1[[#This Row],[Adjusted Total]]-[1]!Table1[[#This Row],[Calculated Total]]</f>
        <v>0</v>
      </c>
    </row>
    <row r="484" spans="1:9">
      <c r="A484" s="128">
        <v>46203</v>
      </c>
      <c r="B484" s="129">
        <v>45961</v>
      </c>
      <c r="C484" s="130" t="s">
        <v>119</v>
      </c>
      <c r="D484" s="130" t="s">
        <v>86</v>
      </c>
      <c r="E484" s="130" t="s">
        <v>125</v>
      </c>
      <c r="F484" s="131">
        <v>34832.36</v>
      </c>
      <c r="G484" s="132">
        <v>34832.36</v>
      </c>
      <c r="H484" s="130" t="b">
        <f>[1]!Table1[[#This Row],[Calculated Total]]=[1]!Table1[[#This Row],[Adjusted Total]]</f>
        <v>1</v>
      </c>
      <c r="I484" s="127">
        <f>[1]!Table1[[#This Row],[Adjusted Total]]-[1]!Table1[[#This Row],[Calculated Total]]</f>
        <v>0</v>
      </c>
    </row>
    <row r="485" spans="1:9">
      <c r="A485" s="128">
        <v>46203</v>
      </c>
      <c r="B485" s="129">
        <v>45961</v>
      </c>
      <c r="C485" s="130" t="s">
        <v>119</v>
      </c>
      <c r="D485" s="130" t="s">
        <v>86</v>
      </c>
      <c r="E485" s="130" t="s">
        <v>126</v>
      </c>
      <c r="F485" s="131">
        <v>1424.41</v>
      </c>
      <c r="G485" s="132">
        <v>1424.41</v>
      </c>
      <c r="H485" s="130" t="b">
        <f>[1]!Table1[[#This Row],[Calculated Total]]=[1]!Table1[[#This Row],[Adjusted Total]]</f>
        <v>1</v>
      </c>
      <c r="I485" s="127">
        <f>[1]!Table1[[#This Row],[Adjusted Total]]-[1]!Table1[[#This Row],[Calculated Total]]</f>
        <v>0</v>
      </c>
    </row>
    <row r="486" spans="1:9">
      <c r="A486" s="128">
        <v>46203</v>
      </c>
      <c r="B486" s="129">
        <v>45961</v>
      </c>
      <c r="C486" s="130" t="s">
        <v>119</v>
      </c>
      <c r="D486" s="130" t="s">
        <v>86</v>
      </c>
      <c r="E486" s="130" t="s">
        <v>127</v>
      </c>
      <c r="F486" s="131">
        <v>46298.41</v>
      </c>
      <c r="G486" s="132">
        <v>46298.41</v>
      </c>
      <c r="H486" s="130" t="b">
        <f>[1]!Table1[[#This Row],[Calculated Total]]=[1]!Table1[[#This Row],[Adjusted Total]]</f>
        <v>1</v>
      </c>
      <c r="I486" s="127">
        <f>[1]!Table1[[#This Row],[Adjusted Total]]-[1]!Table1[[#This Row],[Calculated Total]]</f>
        <v>0</v>
      </c>
    </row>
    <row r="487" spans="1:9">
      <c r="A487" s="128">
        <v>46203</v>
      </c>
      <c r="B487" s="129">
        <v>45961</v>
      </c>
      <c r="C487" s="130" t="s">
        <v>119</v>
      </c>
      <c r="D487" s="130" t="s">
        <v>87</v>
      </c>
      <c r="E487" s="130" t="s">
        <v>88</v>
      </c>
      <c r="F487" s="131">
        <v>3156</v>
      </c>
      <c r="G487" s="132">
        <v>3156</v>
      </c>
      <c r="H487" s="130" t="b">
        <f>[1]!Table1[[#This Row],[Calculated Total]]=[1]!Table1[[#This Row],[Adjusted Total]]</f>
        <v>1</v>
      </c>
      <c r="I487" s="127">
        <f>[1]!Table1[[#This Row],[Adjusted Total]]-[1]!Table1[[#This Row],[Calculated Total]]</f>
        <v>0</v>
      </c>
    </row>
    <row r="488" spans="1:9">
      <c r="A488" s="128">
        <v>46203</v>
      </c>
      <c r="B488" s="129">
        <v>45961</v>
      </c>
      <c r="C488" s="130" t="s">
        <v>119</v>
      </c>
      <c r="D488" s="130" t="s">
        <v>87</v>
      </c>
      <c r="E488" s="130" t="s">
        <v>128</v>
      </c>
      <c r="F488" s="131">
        <v>2367.35</v>
      </c>
      <c r="G488" s="132">
        <v>2367.35</v>
      </c>
      <c r="H488" s="130" t="b">
        <f>[1]!Table1[[#This Row],[Calculated Total]]=[1]!Table1[[#This Row],[Adjusted Total]]</f>
        <v>1</v>
      </c>
      <c r="I488" s="127">
        <f>[1]!Table1[[#This Row],[Adjusted Total]]-[1]!Table1[[#This Row],[Calculated Total]]</f>
        <v>0</v>
      </c>
    </row>
    <row r="489" spans="1:9">
      <c r="A489" s="128">
        <v>46203</v>
      </c>
      <c r="B489" s="129">
        <v>45961</v>
      </c>
      <c r="C489" s="130" t="s">
        <v>119</v>
      </c>
      <c r="D489" s="130" t="s">
        <v>87</v>
      </c>
      <c r="E489" s="130" t="s">
        <v>129</v>
      </c>
      <c r="F489" s="131">
        <v>17406.009999999998</v>
      </c>
      <c r="G489" s="132">
        <v>17406.009999999998</v>
      </c>
      <c r="H489" s="130" t="b">
        <f>[1]!Table1[[#This Row],[Calculated Total]]=[1]!Table1[[#This Row],[Adjusted Total]]</f>
        <v>1</v>
      </c>
      <c r="I489" s="127">
        <f>[1]!Table1[[#This Row],[Adjusted Total]]-[1]!Table1[[#This Row],[Calculated Total]]</f>
        <v>0</v>
      </c>
    </row>
    <row r="490" spans="1:9">
      <c r="A490" s="121">
        <v>46203</v>
      </c>
      <c r="B490" s="122">
        <v>45961</v>
      </c>
      <c r="C490" s="123" t="s">
        <v>119</v>
      </c>
      <c r="D490" s="123" t="s">
        <v>87</v>
      </c>
      <c r="E490" s="123" t="s">
        <v>130</v>
      </c>
      <c r="F490" s="124">
        <v>220560.62</v>
      </c>
      <c r="G490" s="125">
        <v>220560.62</v>
      </c>
      <c r="H490" s="123" t="b">
        <f>[1]!Table1[[#This Row],[Calculated Total]]=[1]!Table1[[#This Row],[Adjusted Total]]</f>
        <v>1</v>
      </c>
      <c r="I490" s="127">
        <f>[1]!Table1[[#This Row],[Adjusted Total]]-[1]!Table1[[#This Row],[Calculated Total]]</f>
        <v>0</v>
      </c>
    </row>
    <row r="491" spans="1:9">
      <c r="A491" s="128">
        <v>46203</v>
      </c>
      <c r="B491" s="129">
        <v>45961</v>
      </c>
      <c r="C491" s="130" t="s">
        <v>119</v>
      </c>
      <c r="D491" s="130" t="s">
        <v>87</v>
      </c>
      <c r="E491" s="130" t="s">
        <v>131</v>
      </c>
      <c r="F491" s="131">
        <v>101756.94</v>
      </c>
      <c r="G491" s="132">
        <v>101756.94</v>
      </c>
      <c r="H491" s="130" t="b">
        <f>[1]!Table1[[#This Row],[Calculated Total]]=[1]!Table1[[#This Row],[Adjusted Total]]</f>
        <v>1</v>
      </c>
      <c r="I491" s="127">
        <f>[1]!Table1[[#This Row],[Adjusted Total]]-[1]!Table1[[#This Row],[Calculated Total]]</f>
        <v>0</v>
      </c>
    </row>
    <row r="492" spans="1:9">
      <c r="A492" s="128">
        <v>46203</v>
      </c>
      <c r="B492" s="129">
        <v>45961</v>
      </c>
      <c r="C492" s="130" t="s">
        <v>119</v>
      </c>
      <c r="D492" s="130" t="s">
        <v>87</v>
      </c>
      <c r="E492" s="130" t="s">
        <v>132</v>
      </c>
      <c r="F492" s="131">
        <v>34873.72</v>
      </c>
      <c r="G492" s="132">
        <v>34873.72</v>
      </c>
      <c r="H492" s="130" t="b">
        <f>[1]!Table1[[#This Row],[Calculated Total]]=[1]!Table1[[#This Row],[Adjusted Total]]</f>
        <v>1</v>
      </c>
      <c r="I492" s="127">
        <f>[1]!Table1[[#This Row],[Adjusted Total]]-[1]!Table1[[#This Row],[Calculated Total]]</f>
        <v>0</v>
      </c>
    </row>
    <row r="493" spans="1:9">
      <c r="A493" s="128">
        <v>46203</v>
      </c>
      <c r="B493" s="129">
        <v>45961</v>
      </c>
      <c r="C493" s="130" t="s">
        <v>119</v>
      </c>
      <c r="D493" s="130" t="s">
        <v>87</v>
      </c>
      <c r="E493" s="130" t="s">
        <v>133</v>
      </c>
      <c r="F493" s="131">
        <v>69616.479999999996</v>
      </c>
      <c r="G493" s="132">
        <v>69616.479999999996</v>
      </c>
      <c r="H493" s="130" t="b">
        <f>[1]!Table1[[#This Row],[Calculated Total]]=[1]!Table1[[#This Row],[Adjusted Total]]</f>
        <v>1</v>
      </c>
      <c r="I493" s="127">
        <f>[1]!Table1[[#This Row],[Adjusted Total]]-[1]!Table1[[#This Row],[Calculated Total]]</f>
        <v>0</v>
      </c>
    </row>
    <row r="494" spans="1:9">
      <c r="A494" s="128">
        <v>46203</v>
      </c>
      <c r="B494" s="129">
        <v>45961</v>
      </c>
      <c r="C494" s="130" t="s">
        <v>119</v>
      </c>
      <c r="D494" s="130" t="s">
        <v>87</v>
      </c>
      <c r="E494" s="130" t="s">
        <v>134</v>
      </c>
      <c r="F494" s="131">
        <v>2243.6999999999998</v>
      </c>
      <c r="G494" s="132">
        <v>2243.6999999999998</v>
      </c>
      <c r="H494" s="130" t="b">
        <f>[1]!Table1[[#This Row],[Calculated Total]]=[1]!Table1[[#This Row],[Adjusted Total]]</f>
        <v>1</v>
      </c>
      <c r="I494" s="127">
        <f>[1]!Table1[[#This Row],[Adjusted Total]]-[1]!Table1[[#This Row],[Calculated Total]]</f>
        <v>0</v>
      </c>
    </row>
    <row r="495" spans="1:9">
      <c r="A495" s="128">
        <v>46203</v>
      </c>
      <c r="B495" s="129">
        <v>45961</v>
      </c>
      <c r="C495" s="130" t="s">
        <v>119</v>
      </c>
      <c r="D495" s="130" t="s">
        <v>87</v>
      </c>
      <c r="E495" s="130" t="s">
        <v>135</v>
      </c>
      <c r="F495" s="131">
        <v>961.41</v>
      </c>
      <c r="G495" s="132">
        <v>961.41</v>
      </c>
      <c r="H495" s="130" t="b">
        <f>[1]!Table1[[#This Row],[Calculated Total]]=[1]!Table1[[#This Row],[Adjusted Total]]</f>
        <v>1</v>
      </c>
      <c r="I495" s="127">
        <f>[1]!Table1[[#This Row],[Adjusted Total]]-[1]!Table1[[#This Row],[Calculated Total]]</f>
        <v>0</v>
      </c>
    </row>
    <row r="496" spans="1:9">
      <c r="A496" s="128">
        <v>46203</v>
      </c>
      <c r="B496" s="129">
        <v>45961</v>
      </c>
      <c r="C496" s="130" t="s">
        <v>119</v>
      </c>
      <c r="D496" s="130" t="s">
        <v>87</v>
      </c>
      <c r="E496" s="130" t="s">
        <v>136</v>
      </c>
      <c r="F496" s="131">
        <v>6986.27</v>
      </c>
      <c r="G496" s="132">
        <v>6986.27</v>
      </c>
      <c r="H496" s="130" t="b">
        <f>[1]!Table1[[#This Row],[Calculated Total]]=[1]!Table1[[#This Row],[Adjusted Total]]</f>
        <v>1</v>
      </c>
      <c r="I496" s="127">
        <f>[1]!Table1[[#This Row],[Adjusted Total]]-[1]!Table1[[#This Row],[Calculated Total]]</f>
        <v>0</v>
      </c>
    </row>
    <row r="497" spans="1:9">
      <c r="A497" s="128">
        <v>46203</v>
      </c>
      <c r="B497" s="129">
        <v>45961</v>
      </c>
      <c r="C497" s="130" t="s">
        <v>119</v>
      </c>
      <c r="D497" s="130" t="s">
        <v>87</v>
      </c>
      <c r="E497" s="130" t="s">
        <v>137</v>
      </c>
      <c r="F497" s="131">
        <v>2741.02</v>
      </c>
      <c r="G497" s="132">
        <v>2741.02</v>
      </c>
      <c r="H497" s="130" t="b">
        <f>[1]!Table1[[#This Row],[Calculated Total]]=[1]!Table1[[#This Row],[Adjusted Total]]</f>
        <v>1</v>
      </c>
      <c r="I497" s="127">
        <f>[1]!Table1[[#This Row],[Adjusted Total]]-[1]!Table1[[#This Row],[Calculated Total]]</f>
        <v>0</v>
      </c>
    </row>
    <row r="498" spans="1:9">
      <c r="A498" s="128">
        <v>46203</v>
      </c>
      <c r="B498" s="129">
        <v>45961</v>
      </c>
      <c r="C498" s="130" t="s">
        <v>119</v>
      </c>
      <c r="D498" s="130" t="s">
        <v>87</v>
      </c>
      <c r="E498" s="130" t="s">
        <v>138</v>
      </c>
      <c r="F498" s="131">
        <v>51427.12</v>
      </c>
      <c r="G498" s="132">
        <v>51427.12</v>
      </c>
      <c r="H498" s="130" t="b">
        <f>[1]!Table1[[#This Row],[Calculated Total]]=[1]!Table1[[#This Row],[Adjusted Total]]</f>
        <v>1</v>
      </c>
      <c r="I498" s="127">
        <f>[1]!Table1[[#This Row],[Adjusted Total]]-[1]!Table1[[#This Row],[Calculated Total]]</f>
        <v>0</v>
      </c>
    </row>
    <row r="499" spans="1:9">
      <c r="A499" s="128">
        <v>46203</v>
      </c>
      <c r="B499" s="129">
        <v>45961</v>
      </c>
      <c r="C499" s="130" t="s">
        <v>119</v>
      </c>
      <c r="D499" s="130" t="s">
        <v>87</v>
      </c>
      <c r="E499" s="130" t="s">
        <v>139</v>
      </c>
      <c r="F499" s="131">
        <v>9873.7900000000009</v>
      </c>
      <c r="G499" s="132">
        <v>9873.7900000000009</v>
      </c>
      <c r="H499" s="130" t="b">
        <f>[1]!Table1[[#This Row],[Calculated Total]]=[1]!Table1[[#This Row],[Adjusted Total]]</f>
        <v>1</v>
      </c>
      <c r="I499" s="127">
        <f>[1]!Table1[[#This Row],[Adjusted Total]]-[1]!Table1[[#This Row],[Calculated Total]]</f>
        <v>0</v>
      </c>
    </row>
    <row r="500" spans="1:9">
      <c r="A500" s="128">
        <v>46203</v>
      </c>
      <c r="B500" s="129">
        <v>45961</v>
      </c>
      <c r="C500" s="130" t="s">
        <v>119</v>
      </c>
      <c r="D500" s="130" t="s">
        <v>87</v>
      </c>
      <c r="E500" s="130" t="s">
        <v>140</v>
      </c>
      <c r="F500" s="131">
        <v>536957.51</v>
      </c>
      <c r="G500" s="132">
        <v>536957.51</v>
      </c>
      <c r="H500" s="130" t="b">
        <f>[1]!Table1[[#This Row],[Calculated Total]]=[1]!Table1[[#This Row],[Adjusted Total]]</f>
        <v>1</v>
      </c>
      <c r="I500" s="127">
        <f>[1]!Table1[[#This Row],[Adjusted Total]]-[1]!Table1[[#This Row],[Calculated Total]]</f>
        <v>0</v>
      </c>
    </row>
    <row r="501" spans="1:9">
      <c r="A501" s="128">
        <v>46203</v>
      </c>
      <c r="B501" s="129">
        <v>45961</v>
      </c>
      <c r="C501" s="130" t="s">
        <v>119</v>
      </c>
      <c r="D501" s="130" t="s">
        <v>87</v>
      </c>
      <c r="E501" s="130" t="s">
        <v>141</v>
      </c>
      <c r="F501" s="131">
        <v>8663.17</v>
      </c>
      <c r="G501" s="132">
        <v>8663.17</v>
      </c>
      <c r="H501" s="130" t="b">
        <f>[1]!Table1[[#This Row],[Calculated Total]]=[1]!Table1[[#This Row],[Adjusted Total]]</f>
        <v>1</v>
      </c>
      <c r="I501" s="127">
        <f>[1]!Table1[[#This Row],[Adjusted Total]]-[1]!Table1[[#This Row],[Calculated Total]]</f>
        <v>0</v>
      </c>
    </row>
    <row r="502" spans="1:9">
      <c r="A502" s="128">
        <v>46203</v>
      </c>
      <c r="B502" s="129">
        <v>45961</v>
      </c>
      <c r="C502" s="130" t="s">
        <v>119</v>
      </c>
      <c r="D502" s="130" t="s">
        <v>87</v>
      </c>
      <c r="E502" s="130" t="s">
        <v>142</v>
      </c>
      <c r="F502" s="131">
        <v>3698.66</v>
      </c>
      <c r="G502" s="132">
        <v>3698.66</v>
      </c>
      <c r="H502" s="130" t="b">
        <f>[1]!Table1[[#This Row],[Calculated Total]]=[1]!Table1[[#This Row],[Adjusted Total]]</f>
        <v>1</v>
      </c>
      <c r="I502" s="127">
        <f>[1]!Table1[[#This Row],[Adjusted Total]]-[1]!Table1[[#This Row],[Calculated Total]]</f>
        <v>0</v>
      </c>
    </row>
    <row r="503" spans="1:9">
      <c r="A503" s="128">
        <v>46203</v>
      </c>
      <c r="B503" s="129">
        <v>45961</v>
      </c>
      <c r="C503" s="130" t="s">
        <v>119</v>
      </c>
      <c r="D503" s="130" t="s">
        <v>87</v>
      </c>
      <c r="E503" s="130" t="s">
        <v>143</v>
      </c>
      <c r="F503" s="131">
        <v>11497.81</v>
      </c>
      <c r="G503" s="132">
        <v>11497.81</v>
      </c>
      <c r="H503" s="130" t="b">
        <f>[1]!Table1[[#This Row],[Calculated Total]]=[1]!Table1[[#This Row],[Adjusted Total]]</f>
        <v>1</v>
      </c>
      <c r="I503" s="127">
        <f>[1]!Table1[[#This Row],[Adjusted Total]]-[1]!Table1[[#This Row],[Calculated Total]]</f>
        <v>0</v>
      </c>
    </row>
    <row r="504" spans="1:9">
      <c r="A504" s="128">
        <v>46203</v>
      </c>
      <c r="B504" s="129">
        <v>45961</v>
      </c>
      <c r="C504" s="130" t="s">
        <v>119</v>
      </c>
      <c r="D504" s="130" t="s">
        <v>87</v>
      </c>
      <c r="E504" s="130" t="s">
        <v>144</v>
      </c>
      <c r="F504" s="131">
        <v>420.97</v>
      </c>
      <c r="G504" s="132">
        <v>420.97</v>
      </c>
      <c r="H504" s="130" t="b">
        <f>[1]!Table1[[#This Row],[Calculated Total]]=[1]!Table1[[#This Row],[Adjusted Total]]</f>
        <v>1</v>
      </c>
      <c r="I504" s="127">
        <f>[1]!Table1[[#This Row],[Adjusted Total]]-[1]!Table1[[#This Row],[Calculated Total]]</f>
        <v>0</v>
      </c>
    </row>
    <row r="505" spans="1:9">
      <c r="A505" s="121">
        <v>46203</v>
      </c>
      <c r="B505" s="122">
        <v>45961</v>
      </c>
      <c r="C505" s="123" t="s">
        <v>145</v>
      </c>
      <c r="D505" s="123" t="s">
        <v>94</v>
      </c>
      <c r="E505" s="123" t="s">
        <v>146</v>
      </c>
      <c r="F505" s="124">
        <v>32616.36</v>
      </c>
      <c r="G505" s="125">
        <v>32616.36</v>
      </c>
      <c r="H505" s="123" t="b">
        <f>[1]!Table1[[#This Row],[Calculated Total]]=[1]!Table1[[#This Row],[Adjusted Total]]</f>
        <v>1</v>
      </c>
      <c r="I505" s="127">
        <f>[1]!Table1[[#This Row],[Adjusted Total]]-[1]!Table1[[#This Row],[Calculated Total]]</f>
        <v>0</v>
      </c>
    </row>
    <row r="506" spans="1:9">
      <c r="A506" s="128">
        <v>46203</v>
      </c>
      <c r="B506" s="129">
        <v>45961</v>
      </c>
      <c r="C506" s="130" t="s">
        <v>145</v>
      </c>
      <c r="D506" s="130" t="s">
        <v>94</v>
      </c>
      <c r="E506" s="130" t="s">
        <v>147</v>
      </c>
      <c r="F506" s="131">
        <v>13620.96</v>
      </c>
      <c r="G506" s="132">
        <v>13620.96</v>
      </c>
      <c r="H506" s="130" t="b">
        <f>[1]!Table1[[#This Row],[Calculated Total]]=[1]!Table1[[#This Row],[Adjusted Total]]</f>
        <v>1</v>
      </c>
      <c r="I506" s="127">
        <f>[1]!Table1[[#This Row],[Adjusted Total]]-[1]!Table1[[#This Row],[Calculated Total]]</f>
        <v>0</v>
      </c>
    </row>
    <row r="507" spans="1:9">
      <c r="A507" s="128">
        <v>46203</v>
      </c>
      <c r="B507" s="129">
        <v>45961</v>
      </c>
      <c r="C507" s="130" t="s">
        <v>145</v>
      </c>
      <c r="D507" s="130" t="s">
        <v>86</v>
      </c>
      <c r="E507" s="130" t="s">
        <v>148</v>
      </c>
      <c r="F507" s="131">
        <v>230207.45</v>
      </c>
      <c r="G507" s="132">
        <v>230207.45</v>
      </c>
      <c r="H507" s="130" t="b">
        <f>[1]!Table1[[#This Row],[Calculated Total]]=[1]!Table1[[#This Row],[Adjusted Total]]</f>
        <v>1</v>
      </c>
      <c r="I507" s="127">
        <f>[1]!Table1[[#This Row],[Adjusted Total]]-[1]!Table1[[#This Row],[Calculated Total]]</f>
        <v>0</v>
      </c>
    </row>
    <row r="508" spans="1:9">
      <c r="A508" s="128">
        <v>46203</v>
      </c>
      <c r="B508" s="129">
        <v>45961</v>
      </c>
      <c r="C508" s="130" t="s">
        <v>145</v>
      </c>
      <c r="D508" s="130" t="s">
        <v>86</v>
      </c>
      <c r="E508" s="130" t="s">
        <v>149</v>
      </c>
      <c r="F508" s="131">
        <v>1665381.86</v>
      </c>
      <c r="G508" s="132">
        <v>1665381.86</v>
      </c>
      <c r="H508" s="130" t="b">
        <f>[1]!Table1[[#This Row],[Calculated Total]]=[1]!Table1[[#This Row],[Adjusted Total]]</f>
        <v>1</v>
      </c>
      <c r="I508" s="127">
        <f>[1]!Table1[[#This Row],[Adjusted Total]]-[1]!Table1[[#This Row],[Calculated Total]]</f>
        <v>0</v>
      </c>
    </row>
    <row r="509" spans="1:9">
      <c r="A509" s="128">
        <v>46203</v>
      </c>
      <c r="B509" s="129">
        <v>45961</v>
      </c>
      <c r="C509" s="130" t="s">
        <v>145</v>
      </c>
      <c r="D509" s="130" t="s">
        <v>86</v>
      </c>
      <c r="E509" s="130" t="s">
        <v>150</v>
      </c>
      <c r="F509" s="131">
        <v>1856750.76</v>
      </c>
      <c r="G509" s="132">
        <v>1856750.76</v>
      </c>
      <c r="H509" s="130" t="b">
        <f>[1]!Table1[[#This Row],[Calculated Total]]=[1]!Table1[[#This Row],[Adjusted Total]]</f>
        <v>1</v>
      </c>
      <c r="I509" s="127">
        <f>[1]!Table1[[#This Row],[Adjusted Total]]-[1]!Table1[[#This Row],[Calculated Total]]</f>
        <v>0</v>
      </c>
    </row>
    <row r="510" spans="1:9">
      <c r="A510" s="128">
        <v>46203</v>
      </c>
      <c r="B510" s="129">
        <v>45961</v>
      </c>
      <c r="C510" s="130" t="s">
        <v>145</v>
      </c>
      <c r="D510" s="130" t="s">
        <v>86</v>
      </c>
      <c r="E510" s="130" t="s">
        <v>151</v>
      </c>
      <c r="F510" s="131">
        <v>173093.53</v>
      </c>
      <c r="G510" s="132">
        <v>173093.53</v>
      </c>
      <c r="H510" s="130" t="b">
        <f>[1]!Table1[[#This Row],[Calculated Total]]=[1]!Table1[[#This Row],[Adjusted Total]]</f>
        <v>1</v>
      </c>
      <c r="I510" s="127">
        <f>[1]!Table1[[#This Row],[Adjusted Total]]-[1]!Table1[[#This Row],[Calculated Total]]</f>
        <v>0</v>
      </c>
    </row>
    <row r="511" spans="1:9">
      <c r="A511" s="128">
        <v>46203</v>
      </c>
      <c r="B511" s="129">
        <v>45961</v>
      </c>
      <c r="C511" s="130" t="s">
        <v>145</v>
      </c>
      <c r="D511" s="130" t="s">
        <v>86</v>
      </c>
      <c r="E511" s="130" t="s">
        <v>152</v>
      </c>
      <c r="F511" s="131">
        <v>1111.96</v>
      </c>
      <c r="G511" s="132">
        <v>1111.96</v>
      </c>
      <c r="H511" s="130" t="b">
        <f>[1]!Table1[[#This Row],[Calculated Total]]=[1]!Table1[[#This Row],[Adjusted Total]]</f>
        <v>1</v>
      </c>
      <c r="I511" s="127">
        <f>[1]!Table1[[#This Row],[Adjusted Total]]-[1]!Table1[[#This Row],[Calculated Total]]</f>
        <v>0</v>
      </c>
    </row>
    <row r="512" spans="1:9">
      <c r="A512" s="128">
        <v>46203</v>
      </c>
      <c r="B512" s="129">
        <v>45961</v>
      </c>
      <c r="C512" s="130" t="s">
        <v>145</v>
      </c>
      <c r="D512" s="130" t="s">
        <v>86</v>
      </c>
      <c r="E512" s="130" t="s">
        <v>153</v>
      </c>
      <c r="F512" s="131">
        <v>888.51</v>
      </c>
      <c r="G512" s="132">
        <v>888.51</v>
      </c>
      <c r="H512" s="130" t="b">
        <f>[1]!Table1[[#This Row],[Calculated Total]]=[1]!Table1[[#This Row],[Adjusted Total]]</f>
        <v>1</v>
      </c>
      <c r="I512" s="127">
        <f>[1]!Table1[[#This Row],[Adjusted Total]]-[1]!Table1[[#This Row],[Calculated Total]]</f>
        <v>0</v>
      </c>
    </row>
    <row r="513" spans="1:9">
      <c r="A513" s="128">
        <v>46203</v>
      </c>
      <c r="B513" s="129">
        <v>45961</v>
      </c>
      <c r="C513" s="130" t="s">
        <v>145</v>
      </c>
      <c r="D513" s="130" t="s">
        <v>86</v>
      </c>
      <c r="E513" s="130" t="s">
        <v>154</v>
      </c>
      <c r="F513" s="131">
        <v>146950.75</v>
      </c>
      <c r="G513" s="132">
        <v>146950.75</v>
      </c>
      <c r="H513" s="130" t="b">
        <f>[1]!Table1[[#This Row],[Calculated Total]]=[1]!Table1[[#This Row],[Adjusted Total]]</f>
        <v>1</v>
      </c>
      <c r="I513" s="127">
        <f>[1]!Table1[[#This Row],[Adjusted Total]]-[1]!Table1[[#This Row],[Calculated Total]]</f>
        <v>0</v>
      </c>
    </row>
    <row r="514" spans="1:9">
      <c r="A514" s="128">
        <v>46203</v>
      </c>
      <c r="B514" s="129">
        <v>45961</v>
      </c>
      <c r="C514" s="130" t="s">
        <v>145</v>
      </c>
      <c r="D514" s="130" t="s">
        <v>86</v>
      </c>
      <c r="E514" s="130" t="s">
        <v>155</v>
      </c>
      <c r="F514" s="131">
        <v>329766.68</v>
      </c>
      <c r="G514" s="132">
        <v>329766.68</v>
      </c>
      <c r="H514" s="130" t="b">
        <f>[1]!Table1[[#This Row],[Calculated Total]]=[1]!Table1[[#This Row],[Adjusted Total]]</f>
        <v>1</v>
      </c>
      <c r="I514" s="127">
        <f>[1]!Table1[[#This Row],[Adjusted Total]]-[1]!Table1[[#This Row],[Calculated Total]]</f>
        <v>0</v>
      </c>
    </row>
    <row r="515" spans="1:9">
      <c r="A515" s="128">
        <v>46203</v>
      </c>
      <c r="B515" s="129">
        <v>45961</v>
      </c>
      <c r="C515" s="130" t="s">
        <v>156</v>
      </c>
      <c r="D515" s="130" t="s">
        <v>86</v>
      </c>
      <c r="E515" s="130" t="s">
        <v>157</v>
      </c>
      <c r="F515" s="131">
        <v>163198.99</v>
      </c>
      <c r="G515" s="132">
        <v>163198.99</v>
      </c>
      <c r="H515" s="130" t="b">
        <f>[1]!Table1[[#This Row],[Calculated Total]]=[1]!Table1[[#This Row],[Adjusted Total]]</f>
        <v>1</v>
      </c>
      <c r="I515" s="127">
        <f>[1]!Table1[[#This Row],[Adjusted Total]]-[1]!Table1[[#This Row],[Calculated Total]]</f>
        <v>0</v>
      </c>
    </row>
    <row r="516" spans="1:9">
      <c r="A516" s="128">
        <v>46203</v>
      </c>
      <c r="B516" s="129">
        <v>45961</v>
      </c>
      <c r="C516" s="130" t="s">
        <v>156</v>
      </c>
      <c r="D516" s="130" t="s">
        <v>86</v>
      </c>
      <c r="E516" s="130" t="s">
        <v>158</v>
      </c>
      <c r="F516" s="131">
        <v>3545.58</v>
      </c>
      <c r="G516" s="132">
        <v>3545.58</v>
      </c>
      <c r="H516" s="130" t="b">
        <f>[1]!Table1[[#This Row],[Calculated Total]]=[1]!Table1[[#This Row],[Adjusted Total]]</f>
        <v>1</v>
      </c>
      <c r="I516" s="127">
        <f>[1]!Table1[[#This Row],[Adjusted Total]]-[1]!Table1[[#This Row],[Calculated Total]]</f>
        <v>0</v>
      </c>
    </row>
    <row r="517" spans="1:9">
      <c r="A517" s="128">
        <v>46203</v>
      </c>
      <c r="B517" s="129">
        <v>45961</v>
      </c>
      <c r="C517" s="130" t="s">
        <v>156</v>
      </c>
      <c r="D517" s="130" t="s">
        <v>86</v>
      </c>
      <c r="E517" s="130" t="s">
        <v>159</v>
      </c>
      <c r="F517" s="131">
        <v>2714.5</v>
      </c>
      <c r="G517" s="132">
        <v>2714.5</v>
      </c>
      <c r="H517" s="130" t="b">
        <f>[1]!Table1[[#This Row],[Calculated Total]]=[1]!Table1[[#This Row],[Adjusted Total]]</f>
        <v>1</v>
      </c>
      <c r="I517" s="127">
        <f>[1]!Table1[[#This Row],[Adjusted Total]]-[1]!Table1[[#This Row],[Calculated Total]]</f>
        <v>0</v>
      </c>
    </row>
    <row r="518" spans="1:9">
      <c r="A518" s="128">
        <v>46203</v>
      </c>
      <c r="B518" s="129">
        <v>45961</v>
      </c>
      <c r="C518" s="130" t="s">
        <v>160</v>
      </c>
      <c r="D518" s="130" t="s">
        <v>94</v>
      </c>
      <c r="E518" s="130" t="s">
        <v>161</v>
      </c>
      <c r="F518" s="131">
        <v>4589.82</v>
      </c>
      <c r="G518" s="132">
        <v>4589.82</v>
      </c>
      <c r="H518" s="130" t="b">
        <f>[1]!Table1[[#This Row],[Calculated Total]]=[1]!Table1[[#This Row],[Adjusted Total]]</f>
        <v>1</v>
      </c>
      <c r="I518" s="127">
        <f>[1]!Table1[[#This Row],[Adjusted Total]]-[1]!Table1[[#This Row],[Calculated Total]]</f>
        <v>0</v>
      </c>
    </row>
    <row r="519" spans="1:9">
      <c r="A519" s="128">
        <v>46203</v>
      </c>
      <c r="B519" s="129">
        <v>45961</v>
      </c>
      <c r="C519" s="130" t="s">
        <v>160</v>
      </c>
      <c r="D519" s="130" t="s">
        <v>86</v>
      </c>
      <c r="E519" s="130" t="s">
        <v>162</v>
      </c>
      <c r="F519" s="131">
        <v>232.97</v>
      </c>
      <c r="G519" s="132">
        <v>232.97</v>
      </c>
      <c r="H519" s="130" t="b">
        <f>[1]!Table1[[#This Row],[Calculated Total]]=[1]!Table1[[#This Row],[Adjusted Total]]</f>
        <v>1</v>
      </c>
      <c r="I519" s="127">
        <f>[1]!Table1[[#This Row],[Adjusted Total]]-[1]!Table1[[#This Row],[Calculated Total]]</f>
        <v>0</v>
      </c>
    </row>
    <row r="520" spans="1:9">
      <c r="A520" s="128">
        <v>46203</v>
      </c>
      <c r="B520" s="129">
        <v>45961</v>
      </c>
      <c r="C520" s="130" t="s">
        <v>160</v>
      </c>
      <c r="D520" s="130" t="s">
        <v>86</v>
      </c>
      <c r="E520" s="130" t="s">
        <v>160</v>
      </c>
      <c r="F520" s="131">
        <v>578.58000000000004</v>
      </c>
      <c r="G520" s="132">
        <v>578.58000000000004</v>
      </c>
      <c r="H520" s="130" t="b">
        <f>[1]!Table1[[#This Row],[Calculated Total]]=[1]!Table1[[#This Row],[Adjusted Total]]</f>
        <v>1</v>
      </c>
      <c r="I520" s="127">
        <f>[1]!Table1[[#This Row],[Adjusted Total]]-[1]!Table1[[#This Row],[Calculated Total]]</f>
        <v>0</v>
      </c>
    </row>
    <row r="521" spans="1:9">
      <c r="A521" s="128">
        <v>46203</v>
      </c>
      <c r="B521" s="129">
        <v>45961</v>
      </c>
      <c r="C521" s="130" t="s">
        <v>160</v>
      </c>
      <c r="D521" s="130" t="s">
        <v>86</v>
      </c>
      <c r="E521" s="130" t="s">
        <v>163</v>
      </c>
      <c r="F521" s="131">
        <v>903585.03</v>
      </c>
      <c r="G521" s="132">
        <v>903585.03</v>
      </c>
      <c r="H521" s="130" t="b">
        <f>[1]!Table1[[#This Row],[Calculated Total]]=[1]!Table1[[#This Row],[Adjusted Total]]</f>
        <v>1</v>
      </c>
      <c r="I521" s="127">
        <f>[1]!Table1[[#This Row],[Adjusted Total]]-[1]!Table1[[#This Row],[Calculated Total]]</f>
        <v>0</v>
      </c>
    </row>
    <row r="522" spans="1:9">
      <c r="A522" s="128">
        <v>46203</v>
      </c>
      <c r="B522" s="129">
        <v>45961</v>
      </c>
      <c r="C522" s="130" t="s">
        <v>160</v>
      </c>
      <c r="D522" s="130" t="s">
        <v>87</v>
      </c>
      <c r="E522" s="130" t="s">
        <v>164</v>
      </c>
      <c r="F522" s="131">
        <v>885.52</v>
      </c>
      <c r="G522" s="132">
        <v>885.52</v>
      </c>
      <c r="H522" s="130" t="b">
        <f>[1]!Table1[[#This Row],[Calculated Total]]=[1]!Table1[[#This Row],[Adjusted Total]]</f>
        <v>1</v>
      </c>
      <c r="I522" s="127">
        <f>[1]!Table1[[#This Row],[Adjusted Total]]-[1]!Table1[[#This Row],[Calculated Total]]</f>
        <v>0</v>
      </c>
    </row>
    <row r="523" spans="1:9">
      <c r="A523" s="128">
        <v>46203</v>
      </c>
      <c r="B523" s="129">
        <v>45961</v>
      </c>
      <c r="C523" s="130" t="s">
        <v>160</v>
      </c>
      <c r="D523" s="130" t="s">
        <v>87</v>
      </c>
      <c r="E523" s="130" t="s">
        <v>165</v>
      </c>
      <c r="F523" s="131">
        <v>885.52</v>
      </c>
      <c r="G523" s="132">
        <v>885.52</v>
      </c>
      <c r="H523" s="130" t="b">
        <f>[1]!Table1[[#This Row],[Calculated Total]]=[1]!Table1[[#This Row],[Adjusted Total]]</f>
        <v>1</v>
      </c>
      <c r="I523" s="127">
        <f>[1]!Table1[[#This Row],[Adjusted Total]]-[1]!Table1[[#This Row],[Calculated Total]]</f>
        <v>0</v>
      </c>
    </row>
    <row r="524" spans="1:9">
      <c r="A524" s="121">
        <v>46203</v>
      </c>
      <c r="B524" s="122">
        <v>45961</v>
      </c>
      <c r="C524" s="123" t="s">
        <v>166</v>
      </c>
      <c r="D524" s="123" t="s">
        <v>86</v>
      </c>
      <c r="E524" s="123" t="s">
        <v>167</v>
      </c>
      <c r="F524" s="124">
        <v>1198973.52</v>
      </c>
      <c r="G524" s="125">
        <v>1198973.52</v>
      </c>
      <c r="H524" s="123" t="b">
        <f>[1]!Table1[[#This Row],[Calculated Total]]=[1]!Table1[[#This Row],[Adjusted Total]]</f>
        <v>1</v>
      </c>
      <c r="I524" s="127">
        <f>[1]!Table1[[#This Row],[Adjusted Total]]-[1]!Table1[[#This Row],[Calculated Total]]</f>
        <v>0</v>
      </c>
    </row>
    <row r="525" spans="1:9">
      <c r="A525" s="128">
        <v>46203</v>
      </c>
      <c r="B525" s="129">
        <v>45961</v>
      </c>
      <c r="C525" s="130" t="s">
        <v>166</v>
      </c>
      <c r="D525" s="130" t="s">
        <v>86</v>
      </c>
      <c r="E525" s="130" t="s">
        <v>168</v>
      </c>
      <c r="F525" s="131">
        <v>454424.65</v>
      </c>
      <c r="G525" s="132">
        <v>454424.65</v>
      </c>
      <c r="H525" s="130" t="b">
        <f>[1]!Table1[[#This Row],[Calculated Total]]=[1]!Table1[[#This Row],[Adjusted Total]]</f>
        <v>1</v>
      </c>
      <c r="I525" s="127">
        <f>[1]!Table1[[#This Row],[Adjusted Total]]-[1]!Table1[[#This Row],[Calculated Total]]</f>
        <v>0</v>
      </c>
    </row>
    <row r="526" spans="1:9">
      <c r="A526" s="128">
        <v>46203</v>
      </c>
      <c r="B526" s="129">
        <v>45961</v>
      </c>
      <c r="C526" s="130" t="s">
        <v>166</v>
      </c>
      <c r="D526" s="130" t="s">
        <v>87</v>
      </c>
      <c r="E526" s="130" t="s">
        <v>169</v>
      </c>
      <c r="F526" s="131">
        <v>44783.23</v>
      </c>
      <c r="G526" s="132">
        <v>44783.23</v>
      </c>
      <c r="H526" s="130" t="b">
        <f>[1]!Table1[[#This Row],[Calculated Total]]=[1]!Table1[[#This Row],[Adjusted Total]]</f>
        <v>1</v>
      </c>
      <c r="I526" s="127">
        <f>[1]!Table1[[#This Row],[Adjusted Total]]-[1]!Table1[[#This Row],[Calculated Total]]</f>
        <v>0</v>
      </c>
    </row>
    <row r="527" spans="1:9">
      <c r="A527" s="128">
        <v>46203</v>
      </c>
      <c r="B527" s="129">
        <v>45961</v>
      </c>
      <c r="C527" s="130" t="s">
        <v>166</v>
      </c>
      <c r="D527" s="130" t="s">
        <v>87</v>
      </c>
      <c r="E527" s="130" t="s">
        <v>170</v>
      </c>
      <c r="F527" s="131">
        <v>3777.83</v>
      </c>
      <c r="G527" s="132">
        <v>3777.83</v>
      </c>
      <c r="H527" s="130" t="b">
        <f>[1]!Table1[[#This Row],[Calculated Total]]=[1]!Table1[[#This Row],[Adjusted Total]]</f>
        <v>1</v>
      </c>
      <c r="I527" s="127">
        <f>[1]!Table1[[#This Row],[Adjusted Total]]-[1]!Table1[[#This Row],[Calculated Total]]</f>
        <v>0</v>
      </c>
    </row>
    <row r="528" spans="1:9">
      <c r="A528" s="128">
        <v>46203</v>
      </c>
      <c r="B528" s="129">
        <v>45961</v>
      </c>
      <c r="C528" s="130" t="s">
        <v>166</v>
      </c>
      <c r="D528" s="130" t="s">
        <v>87</v>
      </c>
      <c r="E528" s="130" t="s">
        <v>171</v>
      </c>
      <c r="F528" s="131">
        <v>127587.64</v>
      </c>
      <c r="G528" s="132">
        <v>127587.64</v>
      </c>
      <c r="H528" s="130" t="b">
        <f>[1]!Table1[[#This Row],[Calculated Total]]=[1]!Table1[[#This Row],[Adjusted Total]]</f>
        <v>1</v>
      </c>
      <c r="I528" s="127">
        <f>[1]!Table1[[#This Row],[Adjusted Total]]-[1]!Table1[[#This Row],[Calculated Total]]</f>
        <v>0</v>
      </c>
    </row>
    <row r="529" spans="1:9">
      <c r="A529" s="121">
        <v>46203</v>
      </c>
      <c r="B529" s="122">
        <v>45961</v>
      </c>
      <c r="C529" s="123" t="s">
        <v>166</v>
      </c>
      <c r="D529" s="123" t="s">
        <v>87</v>
      </c>
      <c r="E529" s="123" t="s">
        <v>172</v>
      </c>
      <c r="F529" s="124">
        <v>412.83</v>
      </c>
      <c r="G529" s="125">
        <v>412.83</v>
      </c>
      <c r="H529" s="123" t="b">
        <f>[1]!Table1[[#This Row],[Calculated Total]]=[1]!Table1[[#This Row],[Adjusted Total]]</f>
        <v>1</v>
      </c>
      <c r="I529" s="127">
        <f>[1]!Table1[[#This Row],[Adjusted Total]]-[1]!Table1[[#This Row],[Calculated Total]]</f>
        <v>0</v>
      </c>
    </row>
    <row r="530" spans="1:9">
      <c r="A530" s="128">
        <v>46203</v>
      </c>
      <c r="B530" s="129">
        <v>45961</v>
      </c>
      <c r="C530" s="130" t="s">
        <v>166</v>
      </c>
      <c r="D530" s="130" t="s">
        <v>87</v>
      </c>
      <c r="E530" s="130" t="s">
        <v>173</v>
      </c>
      <c r="F530" s="131">
        <v>4157.18</v>
      </c>
      <c r="G530" s="132">
        <v>4157.18</v>
      </c>
      <c r="H530" s="130" t="b">
        <f>[1]!Table1[[#This Row],[Calculated Total]]=[1]!Table1[[#This Row],[Adjusted Total]]</f>
        <v>1</v>
      </c>
      <c r="I530" s="127">
        <f>[1]!Table1[[#This Row],[Adjusted Total]]-[1]!Table1[[#This Row],[Calculated Total]]</f>
        <v>0</v>
      </c>
    </row>
    <row r="531" spans="1:9">
      <c r="A531" s="128">
        <v>46203</v>
      </c>
      <c r="B531" s="129">
        <v>45961</v>
      </c>
      <c r="C531" s="130" t="s">
        <v>166</v>
      </c>
      <c r="D531" s="130" t="s">
        <v>87</v>
      </c>
      <c r="E531" s="130" t="s">
        <v>174</v>
      </c>
      <c r="F531" s="131">
        <v>5193.25</v>
      </c>
      <c r="G531" s="132">
        <v>5193.25</v>
      </c>
      <c r="H531" s="130" t="b">
        <f>[1]!Table1[[#This Row],[Calculated Total]]=[1]!Table1[[#This Row],[Adjusted Total]]</f>
        <v>1</v>
      </c>
      <c r="I531" s="127">
        <f>[1]!Table1[[#This Row],[Adjusted Total]]-[1]!Table1[[#This Row],[Calculated Total]]</f>
        <v>0</v>
      </c>
    </row>
    <row r="532" spans="1:9">
      <c r="A532" s="128">
        <v>46203</v>
      </c>
      <c r="B532" s="129">
        <v>45961</v>
      </c>
      <c r="C532" s="130" t="s">
        <v>166</v>
      </c>
      <c r="D532" s="130" t="s">
        <v>87</v>
      </c>
      <c r="E532" s="130" t="s">
        <v>175</v>
      </c>
      <c r="F532" s="131">
        <v>4193</v>
      </c>
      <c r="G532" s="132">
        <v>4193</v>
      </c>
      <c r="H532" s="130" t="b">
        <f>[1]!Table1[[#This Row],[Calculated Total]]=[1]!Table1[[#This Row],[Adjusted Total]]</f>
        <v>1</v>
      </c>
      <c r="I532" s="127">
        <f>[1]!Table1[[#This Row],[Adjusted Total]]-[1]!Table1[[#This Row],[Calculated Total]]</f>
        <v>0</v>
      </c>
    </row>
    <row r="533" spans="1:9">
      <c r="A533" s="128">
        <v>46203</v>
      </c>
      <c r="B533" s="129">
        <v>45961</v>
      </c>
      <c r="C533" s="130" t="s">
        <v>166</v>
      </c>
      <c r="D533" s="130" t="s">
        <v>87</v>
      </c>
      <c r="E533" s="130" t="s">
        <v>176</v>
      </c>
      <c r="F533" s="131">
        <v>1178.21</v>
      </c>
      <c r="G533" s="132">
        <v>1178.21</v>
      </c>
      <c r="H533" s="130" t="b">
        <f>[1]!Table1[[#This Row],[Calculated Total]]=[1]!Table1[[#This Row],[Adjusted Total]]</f>
        <v>1</v>
      </c>
      <c r="I533" s="127">
        <f>[1]!Table1[[#This Row],[Adjusted Total]]-[1]!Table1[[#This Row],[Calculated Total]]</f>
        <v>0</v>
      </c>
    </row>
    <row r="534" spans="1:9">
      <c r="A534" s="128">
        <v>46203</v>
      </c>
      <c r="B534" s="129">
        <v>45961</v>
      </c>
      <c r="C534" s="130" t="s">
        <v>166</v>
      </c>
      <c r="D534" s="130" t="s">
        <v>87</v>
      </c>
      <c r="E534" s="130" t="s">
        <v>177</v>
      </c>
      <c r="F534" s="131">
        <v>21128.1</v>
      </c>
      <c r="G534" s="132">
        <v>21128.1</v>
      </c>
      <c r="H534" s="130" t="b">
        <f>[1]!Table1[[#This Row],[Calculated Total]]=[1]!Table1[[#This Row],[Adjusted Total]]</f>
        <v>1</v>
      </c>
      <c r="I534" s="127">
        <f>[1]!Table1[[#This Row],[Adjusted Total]]-[1]!Table1[[#This Row],[Calculated Total]]</f>
        <v>0</v>
      </c>
    </row>
    <row r="535" spans="1:9">
      <c r="A535" s="128">
        <v>46203</v>
      </c>
      <c r="B535" s="129">
        <v>45961</v>
      </c>
      <c r="C535" s="130" t="s">
        <v>178</v>
      </c>
      <c r="D535" s="130" t="s">
        <v>86</v>
      </c>
      <c r="E535" s="130" t="s">
        <v>179</v>
      </c>
      <c r="F535" s="131">
        <v>3137.66</v>
      </c>
      <c r="G535" s="132">
        <v>3137.66</v>
      </c>
      <c r="H535" s="130" t="b">
        <f>[1]!Table1[[#This Row],[Calculated Total]]=[1]!Table1[[#This Row],[Adjusted Total]]</f>
        <v>1</v>
      </c>
      <c r="I535" s="127">
        <f>[1]!Table1[[#This Row],[Adjusted Total]]-[1]!Table1[[#This Row],[Calculated Total]]</f>
        <v>0</v>
      </c>
    </row>
    <row r="536" spans="1:9">
      <c r="A536" s="128">
        <v>46203</v>
      </c>
      <c r="B536" s="129">
        <v>45961</v>
      </c>
      <c r="C536" s="130" t="s">
        <v>178</v>
      </c>
      <c r="D536" s="130" t="s">
        <v>86</v>
      </c>
      <c r="E536" s="130" t="s">
        <v>180</v>
      </c>
      <c r="F536" s="131">
        <v>32582.799999999999</v>
      </c>
      <c r="G536" s="132">
        <v>32582.799999999999</v>
      </c>
      <c r="H536" s="130" t="b">
        <f>[1]!Table1[[#This Row],[Calculated Total]]=[1]!Table1[[#This Row],[Adjusted Total]]</f>
        <v>1</v>
      </c>
      <c r="I536" s="127">
        <f>[1]!Table1[[#This Row],[Adjusted Total]]-[1]!Table1[[#This Row],[Calculated Total]]</f>
        <v>0</v>
      </c>
    </row>
    <row r="537" spans="1:9">
      <c r="A537" s="128">
        <v>46203</v>
      </c>
      <c r="B537" s="129">
        <v>45961</v>
      </c>
      <c r="C537" s="130" t="s">
        <v>178</v>
      </c>
      <c r="D537" s="130" t="s">
        <v>86</v>
      </c>
      <c r="E537" s="130" t="s">
        <v>181</v>
      </c>
      <c r="F537" s="131">
        <v>2915.65</v>
      </c>
      <c r="G537" s="132">
        <v>2915.65</v>
      </c>
      <c r="H537" s="130" t="b">
        <f>[1]!Table1[[#This Row],[Calculated Total]]=[1]!Table1[[#This Row],[Adjusted Total]]</f>
        <v>1</v>
      </c>
      <c r="I537" s="127">
        <f>[1]!Table1[[#This Row],[Adjusted Total]]-[1]!Table1[[#This Row],[Calculated Total]]</f>
        <v>0</v>
      </c>
    </row>
    <row r="538" spans="1:9">
      <c r="A538" s="128">
        <v>46203</v>
      </c>
      <c r="B538" s="129">
        <v>45961</v>
      </c>
      <c r="C538" s="130" t="s">
        <v>178</v>
      </c>
      <c r="D538" s="130" t="s">
        <v>86</v>
      </c>
      <c r="E538" s="130" t="s">
        <v>182</v>
      </c>
      <c r="F538" s="131">
        <v>523543</v>
      </c>
      <c r="G538" s="132">
        <v>523543</v>
      </c>
      <c r="H538" s="130" t="b">
        <f>[1]!Table1[[#This Row],[Calculated Total]]=[1]!Table1[[#This Row],[Adjusted Total]]</f>
        <v>1</v>
      </c>
      <c r="I538" s="127">
        <f>[1]!Table1[[#This Row],[Adjusted Total]]-[1]!Table1[[#This Row],[Calculated Total]]</f>
        <v>0</v>
      </c>
    </row>
    <row r="539" spans="1:9">
      <c r="A539" s="128">
        <v>46203</v>
      </c>
      <c r="B539" s="129">
        <v>45961</v>
      </c>
      <c r="C539" s="130" t="s">
        <v>178</v>
      </c>
      <c r="D539" s="130" t="s">
        <v>87</v>
      </c>
      <c r="E539" s="130" t="s">
        <v>183</v>
      </c>
      <c r="F539" s="131">
        <v>101992.04</v>
      </c>
      <c r="G539" s="132">
        <v>101992.04</v>
      </c>
      <c r="H539" s="130" t="b">
        <f>[1]!Table1[[#This Row],[Calculated Total]]=[1]!Table1[[#This Row],[Adjusted Total]]</f>
        <v>1</v>
      </c>
      <c r="I539" s="127">
        <f>[1]!Table1[[#This Row],[Adjusted Total]]-[1]!Table1[[#This Row],[Calculated Total]]</f>
        <v>0</v>
      </c>
    </row>
    <row r="540" spans="1:9">
      <c r="A540" s="128">
        <v>46203</v>
      </c>
      <c r="B540" s="129">
        <v>45961</v>
      </c>
      <c r="C540" s="130" t="s">
        <v>184</v>
      </c>
      <c r="D540" s="130" t="s">
        <v>86</v>
      </c>
      <c r="E540" s="130" t="s">
        <v>185</v>
      </c>
      <c r="F540" s="131">
        <v>2691.2</v>
      </c>
      <c r="G540" s="132">
        <v>2691.2</v>
      </c>
      <c r="H540" s="130" t="b">
        <f>[1]!Table1[[#This Row],[Calculated Total]]=[1]!Table1[[#This Row],[Adjusted Total]]</f>
        <v>1</v>
      </c>
      <c r="I540" s="127">
        <f>[1]!Table1[[#This Row],[Adjusted Total]]-[1]!Table1[[#This Row],[Calculated Total]]</f>
        <v>0</v>
      </c>
    </row>
    <row r="541" spans="1:9">
      <c r="A541" s="128">
        <v>46203</v>
      </c>
      <c r="B541" s="129">
        <v>45961</v>
      </c>
      <c r="C541" s="130" t="s">
        <v>184</v>
      </c>
      <c r="D541" s="130" t="s">
        <v>86</v>
      </c>
      <c r="E541" s="130" t="s">
        <v>186</v>
      </c>
      <c r="F541" s="131">
        <v>17709.830000000002</v>
      </c>
      <c r="G541" s="132">
        <v>17709.830000000002</v>
      </c>
      <c r="H541" s="130" t="b">
        <f>[1]!Table1[[#This Row],[Calculated Total]]=[1]!Table1[[#This Row],[Adjusted Total]]</f>
        <v>1</v>
      </c>
      <c r="I541" s="127">
        <f>[1]!Table1[[#This Row],[Adjusted Total]]-[1]!Table1[[#This Row],[Calculated Total]]</f>
        <v>0</v>
      </c>
    </row>
    <row r="542" spans="1:9">
      <c r="A542" s="128">
        <v>46203</v>
      </c>
      <c r="B542" s="129">
        <v>45961</v>
      </c>
      <c r="C542" s="130" t="s">
        <v>184</v>
      </c>
      <c r="D542" s="130" t="s">
        <v>86</v>
      </c>
      <c r="E542" s="130" t="s">
        <v>187</v>
      </c>
      <c r="F542" s="131">
        <v>157815.87</v>
      </c>
      <c r="G542" s="132">
        <v>157815.87</v>
      </c>
      <c r="H542" s="130" t="b">
        <f>[1]!Table1[[#This Row],[Calculated Total]]=[1]!Table1[[#This Row],[Adjusted Total]]</f>
        <v>1</v>
      </c>
      <c r="I542" s="127">
        <f>[1]!Table1[[#This Row],[Adjusted Total]]-[1]!Table1[[#This Row],[Calculated Total]]</f>
        <v>0</v>
      </c>
    </row>
    <row r="543" spans="1:9">
      <c r="A543" s="121">
        <v>46203</v>
      </c>
      <c r="B543" s="122">
        <v>45961</v>
      </c>
      <c r="C543" s="123" t="s">
        <v>184</v>
      </c>
      <c r="D543" s="123" t="s">
        <v>86</v>
      </c>
      <c r="E543" s="123" t="s">
        <v>188</v>
      </c>
      <c r="F543" s="124">
        <v>4864.37</v>
      </c>
      <c r="G543" s="125">
        <v>4864.37</v>
      </c>
      <c r="H543" s="123" t="b">
        <f>[1]!Table1[[#This Row],[Calculated Total]]=[1]!Table1[[#This Row],[Adjusted Total]]</f>
        <v>1</v>
      </c>
      <c r="I543" s="127">
        <f>[1]!Table1[[#This Row],[Adjusted Total]]-[1]!Table1[[#This Row],[Calculated Total]]</f>
        <v>0</v>
      </c>
    </row>
    <row r="544" spans="1:9">
      <c r="A544" s="128">
        <v>46203</v>
      </c>
      <c r="B544" s="129">
        <v>45961</v>
      </c>
      <c r="C544" s="130" t="s">
        <v>184</v>
      </c>
      <c r="D544" s="130" t="s">
        <v>86</v>
      </c>
      <c r="E544" s="130" t="s">
        <v>189</v>
      </c>
      <c r="F544" s="131">
        <v>6473.37</v>
      </c>
      <c r="G544" s="132">
        <v>6473.37</v>
      </c>
      <c r="H544" s="130" t="b">
        <f>[1]!Table1[[#This Row],[Calculated Total]]=[1]!Table1[[#This Row],[Adjusted Total]]</f>
        <v>1</v>
      </c>
      <c r="I544" s="127">
        <f>[1]!Table1[[#This Row],[Adjusted Total]]-[1]!Table1[[#This Row],[Calculated Total]]</f>
        <v>0</v>
      </c>
    </row>
    <row r="545" spans="1:9">
      <c r="A545" s="128">
        <v>46203</v>
      </c>
      <c r="B545" s="129">
        <v>45961</v>
      </c>
      <c r="C545" s="130" t="s">
        <v>184</v>
      </c>
      <c r="D545" s="130" t="s">
        <v>87</v>
      </c>
      <c r="E545" s="130" t="s">
        <v>190</v>
      </c>
      <c r="F545" s="131">
        <v>16620.810000000001</v>
      </c>
      <c r="G545" s="132">
        <v>16620.810000000001</v>
      </c>
      <c r="H545" s="130" t="b">
        <f>[1]!Table1[[#This Row],[Calculated Total]]=[1]!Table1[[#This Row],[Adjusted Total]]</f>
        <v>1</v>
      </c>
      <c r="I545" s="127">
        <f>[1]!Table1[[#This Row],[Adjusted Total]]-[1]!Table1[[#This Row],[Calculated Total]]</f>
        <v>0</v>
      </c>
    </row>
    <row r="546" spans="1:9">
      <c r="A546" s="128">
        <v>46203</v>
      </c>
      <c r="B546" s="129">
        <v>45961</v>
      </c>
      <c r="C546" s="130" t="s">
        <v>184</v>
      </c>
      <c r="D546" s="130" t="s">
        <v>87</v>
      </c>
      <c r="E546" s="130" t="s">
        <v>191</v>
      </c>
      <c r="F546" s="131">
        <v>6279.49</v>
      </c>
      <c r="G546" s="132">
        <v>6279.49</v>
      </c>
      <c r="H546" s="130" t="b">
        <f>[1]!Table1[[#This Row],[Calculated Total]]=[1]!Table1[[#This Row],[Adjusted Total]]</f>
        <v>1</v>
      </c>
      <c r="I546" s="127">
        <f>[1]!Table1[[#This Row],[Adjusted Total]]-[1]!Table1[[#This Row],[Calculated Total]]</f>
        <v>0</v>
      </c>
    </row>
    <row r="547" spans="1:9">
      <c r="A547" s="128">
        <v>46203</v>
      </c>
      <c r="B547" s="129">
        <v>45961</v>
      </c>
      <c r="C547" s="130" t="s">
        <v>184</v>
      </c>
      <c r="D547" s="130" t="s">
        <v>87</v>
      </c>
      <c r="E547" s="130" t="s">
        <v>192</v>
      </c>
      <c r="F547" s="131">
        <v>3550.64</v>
      </c>
      <c r="G547" s="132">
        <v>3550.64</v>
      </c>
      <c r="H547" s="130" t="b">
        <f>[1]!Table1[[#This Row],[Calculated Total]]=[1]!Table1[[#This Row],[Adjusted Total]]</f>
        <v>1</v>
      </c>
      <c r="I547" s="127">
        <f>[1]!Table1[[#This Row],[Adjusted Total]]-[1]!Table1[[#This Row],[Calculated Total]]</f>
        <v>0</v>
      </c>
    </row>
    <row r="548" spans="1:9">
      <c r="A548" s="128">
        <v>46203</v>
      </c>
      <c r="B548" s="129">
        <v>45961</v>
      </c>
      <c r="C548" s="130" t="s">
        <v>193</v>
      </c>
      <c r="D548" s="130" t="s">
        <v>94</v>
      </c>
      <c r="E548" s="130" t="s">
        <v>194</v>
      </c>
      <c r="F548" s="131">
        <v>1588.67</v>
      </c>
      <c r="G548" s="132">
        <v>1588.67</v>
      </c>
      <c r="H548" s="130" t="b">
        <f>[1]!Table1[[#This Row],[Calculated Total]]=[1]!Table1[[#This Row],[Adjusted Total]]</f>
        <v>1</v>
      </c>
      <c r="I548" s="127">
        <f>[1]!Table1[[#This Row],[Adjusted Total]]-[1]!Table1[[#This Row],[Calculated Total]]</f>
        <v>0</v>
      </c>
    </row>
    <row r="549" spans="1:9">
      <c r="A549" s="128">
        <v>46203</v>
      </c>
      <c r="B549" s="129">
        <v>45961</v>
      </c>
      <c r="C549" s="130" t="s">
        <v>193</v>
      </c>
      <c r="D549" s="130" t="s">
        <v>94</v>
      </c>
      <c r="E549" s="130" t="s">
        <v>195</v>
      </c>
      <c r="F549" s="131">
        <v>191.97</v>
      </c>
      <c r="G549" s="132">
        <v>191.97</v>
      </c>
      <c r="H549" s="130" t="b">
        <f>[1]!Table1[[#This Row],[Calculated Total]]=[1]!Table1[[#This Row],[Adjusted Total]]</f>
        <v>1</v>
      </c>
      <c r="I549" s="127">
        <f>[1]!Table1[[#This Row],[Adjusted Total]]-[1]!Table1[[#This Row],[Calculated Total]]</f>
        <v>0</v>
      </c>
    </row>
    <row r="550" spans="1:9">
      <c r="A550" s="128">
        <v>46203</v>
      </c>
      <c r="B550" s="129">
        <v>45961</v>
      </c>
      <c r="C550" s="130" t="s">
        <v>193</v>
      </c>
      <c r="D550" s="130" t="s">
        <v>86</v>
      </c>
      <c r="E550" s="130" t="s">
        <v>196</v>
      </c>
      <c r="F550" s="131">
        <v>24858.93</v>
      </c>
      <c r="G550" s="132">
        <v>24858.93</v>
      </c>
      <c r="H550" s="130" t="b">
        <f>[1]!Table1[[#This Row],[Calculated Total]]=[1]!Table1[[#This Row],[Adjusted Total]]</f>
        <v>1</v>
      </c>
      <c r="I550" s="127">
        <f>[1]!Table1[[#This Row],[Adjusted Total]]-[1]!Table1[[#This Row],[Calculated Total]]</f>
        <v>0</v>
      </c>
    </row>
    <row r="551" spans="1:9">
      <c r="A551" s="128">
        <v>46203</v>
      </c>
      <c r="B551" s="129">
        <v>45961</v>
      </c>
      <c r="C551" s="130" t="s">
        <v>193</v>
      </c>
      <c r="D551" s="130" t="s">
        <v>86</v>
      </c>
      <c r="E551" s="130" t="s">
        <v>197</v>
      </c>
      <c r="F551" s="131">
        <v>2363754.7599999998</v>
      </c>
      <c r="G551" s="132">
        <v>2347088.1</v>
      </c>
      <c r="H551" s="130" t="b">
        <f>[1]!Table1[[#This Row],[Calculated Total]]=[1]!Table1[[#This Row],[Adjusted Total]]</f>
        <v>0</v>
      </c>
      <c r="I551" s="127">
        <f>[1]!Table1[[#This Row],[Adjusted Total]]-[1]!Table1[[#This Row],[Calculated Total]]</f>
        <v>-16666.659999999683</v>
      </c>
    </row>
    <row r="552" spans="1:9">
      <c r="A552" s="128">
        <v>46203</v>
      </c>
      <c r="B552" s="129">
        <v>45961</v>
      </c>
      <c r="C552" s="130" t="s">
        <v>193</v>
      </c>
      <c r="D552" s="130" t="s">
        <v>86</v>
      </c>
      <c r="E552" s="130" t="s">
        <v>198</v>
      </c>
      <c r="F552" s="131">
        <v>69732.87</v>
      </c>
      <c r="G552" s="132">
        <v>86399.53</v>
      </c>
      <c r="H552" s="130" t="b">
        <f>[1]!Table1[[#This Row],[Calculated Total]]=[1]!Table1[[#This Row],[Adjusted Total]]</f>
        <v>0</v>
      </c>
      <c r="I552" s="127">
        <f>[1]!Table1[[#This Row],[Adjusted Total]]-[1]!Table1[[#This Row],[Calculated Total]]</f>
        <v>16666.660000000003</v>
      </c>
    </row>
    <row r="553" spans="1:9">
      <c r="A553" s="128">
        <v>46203</v>
      </c>
      <c r="B553" s="129">
        <v>45961</v>
      </c>
      <c r="C553" s="130" t="s">
        <v>193</v>
      </c>
      <c r="D553" s="130" t="s">
        <v>87</v>
      </c>
      <c r="E553" s="130" t="s">
        <v>88</v>
      </c>
      <c r="F553" s="131">
        <v>1698.8</v>
      </c>
      <c r="G553" s="132">
        <v>1698.8</v>
      </c>
      <c r="H553" s="130" t="b">
        <f>[1]!Table1[[#This Row],[Calculated Total]]=[1]!Table1[[#This Row],[Adjusted Total]]</f>
        <v>1</v>
      </c>
      <c r="I553" s="127">
        <f>[1]!Table1[[#This Row],[Adjusted Total]]-[1]!Table1[[#This Row],[Calculated Total]]</f>
        <v>0</v>
      </c>
    </row>
    <row r="554" spans="1:9">
      <c r="A554" s="128">
        <v>46203</v>
      </c>
      <c r="B554" s="129">
        <v>45961</v>
      </c>
      <c r="C554" s="130" t="s">
        <v>193</v>
      </c>
      <c r="D554" s="130" t="s">
        <v>87</v>
      </c>
      <c r="E554" s="130" t="s">
        <v>199</v>
      </c>
      <c r="F554" s="131">
        <v>89400.35</v>
      </c>
      <c r="G554" s="132">
        <v>89400.35</v>
      </c>
      <c r="H554" s="130" t="b">
        <f>[1]!Table1[[#This Row],[Calculated Total]]=[1]!Table1[[#This Row],[Adjusted Total]]</f>
        <v>1</v>
      </c>
      <c r="I554" s="127">
        <f>[1]!Table1[[#This Row],[Adjusted Total]]-[1]!Table1[[#This Row],[Calculated Total]]</f>
        <v>0</v>
      </c>
    </row>
    <row r="555" spans="1:9">
      <c r="A555" s="128">
        <v>46203</v>
      </c>
      <c r="B555" s="129">
        <v>45961</v>
      </c>
      <c r="C555" s="130" t="s">
        <v>193</v>
      </c>
      <c r="D555" s="130" t="s">
        <v>87</v>
      </c>
      <c r="E555" s="130" t="s">
        <v>200</v>
      </c>
      <c r="F555" s="131">
        <v>12998.73</v>
      </c>
      <c r="G555" s="132">
        <v>12998.73</v>
      </c>
      <c r="H555" s="130" t="b">
        <f>[1]!Table1[[#This Row],[Calculated Total]]=[1]!Table1[[#This Row],[Adjusted Total]]</f>
        <v>1</v>
      </c>
      <c r="I555" s="127">
        <f>[1]!Table1[[#This Row],[Adjusted Total]]-[1]!Table1[[#This Row],[Calculated Total]]</f>
        <v>0</v>
      </c>
    </row>
    <row r="556" spans="1:9">
      <c r="A556" s="128">
        <v>46203</v>
      </c>
      <c r="B556" s="129">
        <v>45961</v>
      </c>
      <c r="C556" s="130" t="s">
        <v>193</v>
      </c>
      <c r="D556" s="130" t="s">
        <v>87</v>
      </c>
      <c r="E556" s="130" t="s">
        <v>201</v>
      </c>
      <c r="F556" s="131">
        <v>11541.94</v>
      </c>
      <c r="G556" s="132">
        <v>11541.94</v>
      </c>
      <c r="H556" s="130" t="b">
        <f>[1]!Table1[[#This Row],[Calculated Total]]=[1]!Table1[[#This Row],[Adjusted Total]]</f>
        <v>1</v>
      </c>
      <c r="I556" s="127">
        <f>[1]!Table1[[#This Row],[Adjusted Total]]-[1]!Table1[[#This Row],[Calculated Total]]</f>
        <v>0</v>
      </c>
    </row>
    <row r="557" spans="1:9">
      <c r="A557" s="128">
        <v>46203</v>
      </c>
      <c r="B557" s="129">
        <v>45961</v>
      </c>
      <c r="C557" s="130" t="s">
        <v>193</v>
      </c>
      <c r="D557" s="130" t="s">
        <v>87</v>
      </c>
      <c r="E557" s="130" t="s">
        <v>202</v>
      </c>
      <c r="F557" s="131">
        <v>25492.42</v>
      </c>
      <c r="G557" s="132">
        <v>25492.42</v>
      </c>
      <c r="H557" s="130" t="b">
        <f>[1]!Table1[[#This Row],[Calculated Total]]=[1]!Table1[[#This Row],[Adjusted Total]]</f>
        <v>1</v>
      </c>
      <c r="I557" s="127">
        <f>[1]!Table1[[#This Row],[Adjusted Total]]-[1]!Table1[[#This Row],[Calculated Total]]</f>
        <v>0</v>
      </c>
    </row>
    <row r="558" spans="1:9">
      <c r="A558" s="128">
        <v>46203</v>
      </c>
      <c r="B558" s="129">
        <v>45961</v>
      </c>
      <c r="C558" s="130" t="s">
        <v>193</v>
      </c>
      <c r="D558" s="130" t="s">
        <v>87</v>
      </c>
      <c r="E558" s="130" t="s">
        <v>203</v>
      </c>
      <c r="F558" s="131">
        <v>14704.04</v>
      </c>
      <c r="G558" s="132">
        <v>14704.04</v>
      </c>
      <c r="H558" s="130" t="b">
        <f>[1]!Table1[[#This Row],[Calculated Total]]=[1]!Table1[[#This Row],[Adjusted Total]]</f>
        <v>1</v>
      </c>
      <c r="I558" s="127">
        <f>[1]!Table1[[#This Row],[Adjusted Total]]-[1]!Table1[[#This Row],[Calculated Total]]</f>
        <v>0</v>
      </c>
    </row>
    <row r="559" spans="1:9">
      <c r="A559" s="128">
        <v>46203</v>
      </c>
      <c r="B559" s="129">
        <v>45961</v>
      </c>
      <c r="C559" s="130" t="s">
        <v>193</v>
      </c>
      <c r="D559" s="130" t="s">
        <v>87</v>
      </c>
      <c r="E559" s="130" t="s">
        <v>204</v>
      </c>
      <c r="F559" s="131">
        <v>9261.83</v>
      </c>
      <c r="G559" s="132">
        <v>9261.83</v>
      </c>
      <c r="H559" s="130" t="b">
        <f>[1]!Table1[[#This Row],[Calculated Total]]=[1]!Table1[[#This Row],[Adjusted Total]]</f>
        <v>1</v>
      </c>
      <c r="I559" s="127">
        <f>[1]!Table1[[#This Row],[Adjusted Total]]-[1]!Table1[[#This Row],[Calculated Total]]</f>
        <v>0</v>
      </c>
    </row>
    <row r="560" spans="1:9">
      <c r="A560" s="128">
        <v>46203</v>
      </c>
      <c r="B560" s="129">
        <v>45961</v>
      </c>
      <c r="C560" s="130" t="s">
        <v>193</v>
      </c>
      <c r="D560" s="130" t="s">
        <v>87</v>
      </c>
      <c r="E560" s="130" t="s">
        <v>205</v>
      </c>
      <c r="F560" s="131">
        <v>47508.54</v>
      </c>
      <c r="G560" s="132">
        <v>47508.54</v>
      </c>
      <c r="H560" s="130" t="b">
        <f>[1]!Table1[[#This Row],[Calculated Total]]=[1]!Table1[[#This Row],[Adjusted Total]]</f>
        <v>1</v>
      </c>
      <c r="I560" s="127">
        <f>[1]!Table1[[#This Row],[Adjusted Total]]-[1]!Table1[[#This Row],[Calculated Total]]</f>
        <v>0</v>
      </c>
    </row>
    <row r="561" spans="1:9">
      <c r="A561" s="128">
        <v>46203</v>
      </c>
      <c r="B561" s="129">
        <v>45961</v>
      </c>
      <c r="C561" s="130" t="s">
        <v>206</v>
      </c>
      <c r="D561" s="130" t="s">
        <v>86</v>
      </c>
      <c r="E561" s="130" t="s">
        <v>207</v>
      </c>
      <c r="F561" s="131">
        <v>228394.63</v>
      </c>
      <c r="G561" s="132">
        <v>228394.63</v>
      </c>
      <c r="H561" s="130" t="b">
        <f>[1]!Table1[[#This Row],[Calculated Total]]=[1]!Table1[[#This Row],[Adjusted Total]]</f>
        <v>1</v>
      </c>
      <c r="I561" s="127">
        <f>[1]!Table1[[#This Row],[Adjusted Total]]-[1]!Table1[[#This Row],[Calculated Total]]</f>
        <v>0</v>
      </c>
    </row>
    <row r="562" spans="1:9">
      <c r="A562" s="128">
        <v>46203</v>
      </c>
      <c r="B562" s="129">
        <v>45961</v>
      </c>
      <c r="C562" s="130" t="s">
        <v>206</v>
      </c>
      <c r="D562" s="130" t="s">
        <v>87</v>
      </c>
      <c r="E562" s="130" t="s">
        <v>208</v>
      </c>
      <c r="F562" s="131">
        <v>13524.53</v>
      </c>
      <c r="G562" s="132">
        <v>13524.53</v>
      </c>
      <c r="H562" s="130" t="b">
        <f>[1]!Table1[[#This Row],[Calculated Total]]=[1]!Table1[[#This Row],[Adjusted Total]]</f>
        <v>1</v>
      </c>
      <c r="I562" s="127">
        <f>[1]!Table1[[#This Row],[Adjusted Total]]-[1]!Table1[[#This Row],[Calculated Total]]</f>
        <v>0</v>
      </c>
    </row>
    <row r="563" spans="1:9">
      <c r="A563" s="128">
        <v>46203</v>
      </c>
      <c r="B563" s="129">
        <v>45961</v>
      </c>
      <c r="C563" s="130" t="s">
        <v>209</v>
      </c>
      <c r="D563" s="130" t="s">
        <v>86</v>
      </c>
      <c r="E563" s="130" t="s">
        <v>210</v>
      </c>
      <c r="F563" s="131">
        <v>21853.86</v>
      </c>
      <c r="G563" s="132">
        <v>21853.86</v>
      </c>
      <c r="H563" s="130" t="b">
        <f>[1]!Table1[[#This Row],[Calculated Total]]=[1]!Table1[[#This Row],[Adjusted Total]]</f>
        <v>1</v>
      </c>
      <c r="I563" s="127">
        <f>[1]!Table1[[#This Row],[Adjusted Total]]-[1]!Table1[[#This Row],[Calculated Total]]</f>
        <v>0</v>
      </c>
    </row>
    <row r="564" spans="1:9">
      <c r="A564" s="128">
        <v>46203</v>
      </c>
      <c r="B564" s="129">
        <v>45961</v>
      </c>
      <c r="C564" s="130" t="s">
        <v>209</v>
      </c>
      <c r="D564" s="130" t="s">
        <v>86</v>
      </c>
      <c r="E564" s="130" t="s">
        <v>211</v>
      </c>
      <c r="F564" s="131">
        <v>70562.720000000001</v>
      </c>
      <c r="G564" s="132">
        <v>70562.720000000001</v>
      </c>
      <c r="H564" s="130" t="b">
        <f>[1]!Table1[[#This Row],[Calculated Total]]=[1]!Table1[[#This Row],[Adjusted Total]]</f>
        <v>1</v>
      </c>
      <c r="I564" s="127">
        <f>[1]!Table1[[#This Row],[Adjusted Total]]-[1]!Table1[[#This Row],[Calculated Total]]</f>
        <v>0</v>
      </c>
    </row>
    <row r="565" spans="1:9">
      <c r="A565" s="128">
        <v>46203</v>
      </c>
      <c r="B565" s="129">
        <v>45961</v>
      </c>
      <c r="C565" s="130" t="s">
        <v>209</v>
      </c>
      <c r="D565" s="130" t="s">
        <v>86</v>
      </c>
      <c r="E565" s="130" t="s">
        <v>212</v>
      </c>
      <c r="F565" s="131">
        <v>17147.37</v>
      </c>
      <c r="G565" s="132">
        <v>17147.37</v>
      </c>
      <c r="H565" s="130" t="b">
        <f>[1]!Table1[[#This Row],[Calculated Total]]=[1]!Table1[[#This Row],[Adjusted Total]]</f>
        <v>1</v>
      </c>
      <c r="I565" s="127">
        <f>[1]!Table1[[#This Row],[Adjusted Total]]-[1]!Table1[[#This Row],[Calculated Total]]</f>
        <v>0</v>
      </c>
    </row>
    <row r="566" spans="1:9">
      <c r="A566" s="128">
        <v>46203</v>
      </c>
      <c r="B566" s="129">
        <v>45961</v>
      </c>
      <c r="C566" s="130" t="s">
        <v>209</v>
      </c>
      <c r="D566" s="130" t="s">
        <v>86</v>
      </c>
      <c r="E566" s="130" t="s">
        <v>213</v>
      </c>
      <c r="F566" s="131">
        <v>952.94</v>
      </c>
      <c r="G566" s="132">
        <v>952.94</v>
      </c>
      <c r="H566" s="130" t="b">
        <f>[1]!Table1[[#This Row],[Calculated Total]]=[1]!Table1[[#This Row],[Adjusted Total]]</f>
        <v>1</v>
      </c>
      <c r="I566" s="127">
        <f>[1]!Table1[[#This Row],[Adjusted Total]]-[1]!Table1[[#This Row],[Calculated Total]]</f>
        <v>0</v>
      </c>
    </row>
    <row r="567" spans="1:9">
      <c r="A567" s="128">
        <v>46203</v>
      </c>
      <c r="B567" s="129">
        <v>45961</v>
      </c>
      <c r="C567" s="130" t="s">
        <v>209</v>
      </c>
      <c r="D567" s="130" t="s">
        <v>86</v>
      </c>
      <c r="E567" s="130" t="s">
        <v>214</v>
      </c>
      <c r="F567" s="131">
        <v>2230413</v>
      </c>
      <c r="G567" s="132">
        <v>2230413</v>
      </c>
      <c r="H567" s="130" t="b">
        <f>[1]!Table1[[#This Row],[Calculated Total]]=[1]!Table1[[#This Row],[Adjusted Total]]</f>
        <v>1</v>
      </c>
      <c r="I567" s="127">
        <f>[1]!Table1[[#This Row],[Adjusted Total]]-[1]!Table1[[#This Row],[Calculated Total]]</f>
        <v>0</v>
      </c>
    </row>
    <row r="568" spans="1:9">
      <c r="A568" s="128">
        <v>46203</v>
      </c>
      <c r="B568" s="129">
        <v>45961</v>
      </c>
      <c r="C568" s="130" t="s">
        <v>209</v>
      </c>
      <c r="D568" s="130" t="s">
        <v>86</v>
      </c>
      <c r="E568" s="130" t="s">
        <v>215</v>
      </c>
      <c r="F568" s="131">
        <v>143098.39000000001</v>
      </c>
      <c r="G568" s="132">
        <v>143098.39000000001</v>
      </c>
      <c r="H568" s="130" t="b">
        <f>[1]!Table1[[#This Row],[Calculated Total]]=[1]!Table1[[#This Row],[Adjusted Total]]</f>
        <v>1</v>
      </c>
      <c r="I568" s="127">
        <f>[1]!Table1[[#This Row],[Adjusted Total]]-[1]!Table1[[#This Row],[Calculated Total]]</f>
        <v>0</v>
      </c>
    </row>
    <row r="569" spans="1:9">
      <c r="A569" s="128">
        <v>46203</v>
      </c>
      <c r="B569" s="129">
        <v>45961</v>
      </c>
      <c r="C569" s="130" t="s">
        <v>209</v>
      </c>
      <c r="D569" s="130" t="s">
        <v>86</v>
      </c>
      <c r="E569" s="130" t="s">
        <v>216</v>
      </c>
      <c r="F569" s="131">
        <v>50823.47</v>
      </c>
      <c r="G569" s="132">
        <v>50823.47</v>
      </c>
      <c r="H569" s="130" t="b">
        <f>[1]!Table1[[#This Row],[Calculated Total]]=[1]!Table1[[#This Row],[Adjusted Total]]</f>
        <v>1</v>
      </c>
      <c r="I569" s="127">
        <f>[1]!Table1[[#This Row],[Adjusted Total]]-[1]!Table1[[#This Row],[Calculated Total]]</f>
        <v>0</v>
      </c>
    </row>
    <row r="570" spans="1:9">
      <c r="A570" s="128">
        <v>46203</v>
      </c>
      <c r="B570" s="129">
        <v>45961</v>
      </c>
      <c r="C570" s="130" t="s">
        <v>209</v>
      </c>
      <c r="D570" s="130" t="s">
        <v>86</v>
      </c>
      <c r="E570" s="130" t="s">
        <v>217</v>
      </c>
      <c r="F570" s="131">
        <v>98981.29</v>
      </c>
      <c r="G570" s="132">
        <v>98981.29</v>
      </c>
      <c r="H570" s="130" t="b">
        <f>[1]!Table1[[#This Row],[Calculated Total]]=[1]!Table1[[#This Row],[Adjusted Total]]</f>
        <v>1</v>
      </c>
      <c r="I570" s="127">
        <f>[1]!Table1[[#This Row],[Adjusted Total]]-[1]!Table1[[#This Row],[Calculated Total]]</f>
        <v>0</v>
      </c>
    </row>
    <row r="571" spans="1:9">
      <c r="A571" s="128">
        <v>46203</v>
      </c>
      <c r="B571" s="129">
        <v>45961</v>
      </c>
      <c r="C571" s="130" t="s">
        <v>209</v>
      </c>
      <c r="D571" s="130" t="s">
        <v>87</v>
      </c>
      <c r="E571" s="130" t="s">
        <v>218</v>
      </c>
      <c r="F571" s="131">
        <v>1733.32</v>
      </c>
      <c r="G571" s="132">
        <v>1733.32</v>
      </c>
      <c r="H571" s="130" t="b">
        <f>[1]!Table1[[#This Row],[Calculated Total]]=[1]!Table1[[#This Row],[Adjusted Total]]</f>
        <v>1</v>
      </c>
      <c r="I571" s="127">
        <f>[1]!Table1[[#This Row],[Adjusted Total]]-[1]!Table1[[#This Row],[Calculated Total]]</f>
        <v>0</v>
      </c>
    </row>
    <row r="572" spans="1:9">
      <c r="A572" s="128">
        <v>46203</v>
      </c>
      <c r="B572" s="129">
        <v>45961</v>
      </c>
      <c r="C572" s="130" t="s">
        <v>209</v>
      </c>
      <c r="D572" s="130" t="s">
        <v>87</v>
      </c>
      <c r="E572" s="130" t="s">
        <v>219</v>
      </c>
      <c r="F572" s="131">
        <v>1189.96</v>
      </c>
      <c r="G572" s="132">
        <v>1189.96</v>
      </c>
      <c r="H572" s="130" t="b">
        <f>[1]!Table1[[#This Row],[Calculated Total]]=[1]!Table1[[#This Row],[Adjusted Total]]</f>
        <v>1</v>
      </c>
      <c r="I572" s="127">
        <f>[1]!Table1[[#This Row],[Adjusted Total]]-[1]!Table1[[#This Row],[Calculated Total]]</f>
        <v>0</v>
      </c>
    </row>
    <row r="573" spans="1:9">
      <c r="A573" s="128">
        <v>46203</v>
      </c>
      <c r="B573" s="129">
        <v>45961</v>
      </c>
      <c r="C573" s="130" t="s">
        <v>209</v>
      </c>
      <c r="D573" s="130" t="s">
        <v>87</v>
      </c>
      <c r="E573" s="130" t="s">
        <v>220</v>
      </c>
      <c r="F573" s="131">
        <v>19290.63</v>
      </c>
      <c r="G573" s="132">
        <v>19290.63</v>
      </c>
      <c r="H573" s="130" t="b">
        <f>[1]!Table1[[#This Row],[Calculated Total]]=[1]!Table1[[#This Row],[Adjusted Total]]</f>
        <v>1</v>
      </c>
      <c r="I573" s="127">
        <f>[1]!Table1[[#This Row],[Adjusted Total]]-[1]!Table1[[#This Row],[Calculated Total]]</f>
        <v>0</v>
      </c>
    </row>
    <row r="574" spans="1:9">
      <c r="A574" s="128">
        <v>46203</v>
      </c>
      <c r="B574" s="129">
        <v>45961</v>
      </c>
      <c r="C574" s="130" t="s">
        <v>209</v>
      </c>
      <c r="D574" s="130" t="s">
        <v>87</v>
      </c>
      <c r="E574" s="130" t="s">
        <v>221</v>
      </c>
      <c r="F574" s="131">
        <v>11284.78</v>
      </c>
      <c r="G574" s="132">
        <v>11284.78</v>
      </c>
      <c r="H574" s="130" t="b">
        <f>[1]!Table1[[#This Row],[Calculated Total]]=[1]!Table1[[#This Row],[Adjusted Total]]</f>
        <v>1</v>
      </c>
      <c r="I574" s="127">
        <f>[1]!Table1[[#This Row],[Adjusted Total]]-[1]!Table1[[#This Row],[Calculated Total]]</f>
        <v>0</v>
      </c>
    </row>
    <row r="575" spans="1:9">
      <c r="A575" s="128">
        <v>46203</v>
      </c>
      <c r="B575" s="129">
        <v>45961</v>
      </c>
      <c r="C575" s="130" t="s">
        <v>209</v>
      </c>
      <c r="D575" s="130" t="s">
        <v>87</v>
      </c>
      <c r="E575" s="130" t="s">
        <v>222</v>
      </c>
      <c r="F575" s="131">
        <v>5032.08</v>
      </c>
      <c r="G575" s="132">
        <v>5032.08</v>
      </c>
      <c r="H575" s="130" t="b">
        <f>[1]!Table1[[#This Row],[Calculated Total]]=[1]!Table1[[#This Row],[Adjusted Total]]</f>
        <v>1</v>
      </c>
      <c r="I575" s="127">
        <f>[1]!Table1[[#This Row],[Adjusted Total]]-[1]!Table1[[#This Row],[Calculated Total]]</f>
        <v>0</v>
      </c>
    </row>
    <row r="576" spans="1:9">
      <c r="A576" s="128">
        <v>46203</v>
      </c>
      <c r="B576" s="129">
        <v>45961</v>
      </c>
      <c r="C576" s="130" t="s">
        <v>209</v>
      </c>
      <c r="D576" s="130" t="s">
        <v>87</v>
      </c>
      <c r="E576" s="130" t="s">
        <v>223</v>
      </c>
      <c r="F576" s="131">
        <v>559.73</v>
      </c>
      <c r="G576" s="132">
        <v>559.73</v>
      </c>
      <c r="H576" s="130" t="b">
        <f>[1]!Table1[[#This Row],[Calculated Total]]=[1]!Table1[[#This Row],[Adjusted Total]]</f>
        <v>1</v>
      </c>
      <c r="I576" s="127">
        <f>[1]!Table1[[#This Row],[Adjusted Total]]-[1]!Table1[[#This Row],[Calculated Total]]</f>
        <v>0</v>
      </c>
    </row>
    <row r="577" spans="1:9">
      <c r="A577" s="128">
        <v>46203</v>
      </c>
      <c r="B577" s="129">
        <v>45961</v>
      </c>
      <c r="C577" s="130" t="s">
        <v>224</v>
      </c>
      <c r="D577" s="130" t="s">
        <v>86</v>
      </c>
      <c r="E577" s="130" t="s">
        <v>225</v>
      </c>
      <c r="F577" s="131">
        <v>57520.47</v>
      </c>
      <c r="G577" s="132">
        <v>57520.47</v>
      </c>
      <c r="H577" s="130" t="b">
        <f>[1]!Table1[[#This Row],[Calculated Total]]=[1]!Table1[[#This Row],[Adjusted Total]]</f>
        <v>1</v>
      </c>
      <c r="I577" s="127">
        <f>[1]!Table1[[#This Row],[Adjusted Total]]-[1]!Table1[[#This Row],[Calculated Total]]</f>
        <v>0</v>
      </c>
    </row>
    <row r="578" spans="1:9">
      <c r="A578" s="128">
        <v>46203</v>
      </c>
      <c r="B578" s="129">
        <v>45961</v>
      </c>
      <c r="C578" s="130" t="s">
        <v>224</v>
      </c>
      <c r="D578" s="130" t="s">
        <v>86</v>
      </c>
      <c r="E578" s="130" t="s">
        <v>226</v>
      </c>
      <c r="F578" s="131">
        <v>309291.90000000002</v>
      </c>
      <c r="G578" s="132">
        <v>309291.90000000002</v>
      </c>
      <c r="H578" s="130" t="b">
        <f>[1]!Table1[[#This Row],[Calculated Total]]=[1]!Table1[[#This Row],[Adjusted Total]]</f>
        <v>1</v>
      </c>
      <c r="I578" s="127">
        <f>[1]!Table1[[#This Row],[Adjusted Total]]-[1]!Table1[[#This Row],[Calculated Total]]</f>
        <v>0</v>
      </c>
    </row>
    <row r="579" spans="1:9">
      <c r="A579" s="121">
        <v>46203</v>
      </c>
      <c r="B579" s="122">
        <v>45961</v>
      </c>
      <c r="C579" s="123" t="s">
        <v>224</v>
      </c>
      <c r="D579" s="123" t="s">
        <v>87</v>
      </c>
      <c r="E579" s="123" t="s">
        <v>227</v>
      </c>
      <c r="F579" s="124">
        <v>40248.83</v>
      </c>
      <c r="G579" s="125">
        <v>40248.83</v>
      </c>
      <c r="H579" s="123" t="b">
        <f>[1]!Table1[[#This Row],[Calculated Total]]=[1]!Table1[[#This Row],[Adjusted Total]]</f>
        <v>1</v>
      </c>
      <c r="I579" s="127">
        <f>[1]!Table1[[#This Row],[Adjusted Total]]-[1]!Table1[[#This Row],[Calculated Total]]</f>
        <v>0</v>
      </c>
    </row>
    <row r="580" spans="1:9">
      <c r="A580" s="128">
        <v>46203</v>
      </c>
      <c r="B580" s="129">
        <v>45961</v>
      </c>
      <c r="C580" s="130" t="s">
        <v>228</v>
      </c>
      <c r="D580" s="130" t="s">
        <v>86</v>
      </c>
      <c r="E580" s="130" t="s">
        <v>229</v>
      </c>
      <c r="F580" s="131">
        <v>1453658.8</v>
      </c>
      <c r="G580" s="132">
        <v>1453658.8</v>
      </c>
      <c r="H580" s="130" t="b">
        <f>[1]!Table1[[#This Row],[Calculated Total]]=[1]!Table1[[#This Row],[Adjusted Total]]</f>
        <v>1</v>
      </c>
      <c r="I580" s="127">
        <f>[1]!Table1[[#This Row],[Adjusted Total]]-[1]!Table1[[#This Row],[Calculated Total]]</f>
        <v>0</v>
      </c>
    </row>
    <row r="581" spans="1:9">
      <c r="A581" s="128">
        <v>46203</v>
      </c>
      <c r="B581" s="129">
        <v>45961</v>
      </c>
      <c r="C581" s="130" t="s">
        <v>228</v>
      </c>
      <c r="D581" s="130" t="s">
        <v>87</v>
      </c>
      <c r="E581" s="130" t="s">
        <v>88</v>
      </c>
      <c r="F581" s="131">
        <v>524.05999999999995</v>
      </c>
      <c r="G581" s="132">
        <v>524.05999999999995</v>
      </c>
      <c r="H581" s="130" t="b">
        <f>[1]!Table1[[#This Row],[Calculated Total]]=[1]!Table1[[#This Row],[Adjusted Total]]</f>
        <v>1</v>
      </c>
      <c r="I581" s="127">
        <f>[1]!Table1[[#This Row],[Adjusted Total]]-[1]!Table1[[#This Row],[Calculated Total]]</f>
        <v>0</v>
      </c>
    </row>
    <row r="582" spans="1:9">
      <c r="A582" s="128">
        <v>46203</v>
      </c>
      <c r="B582" s="129">
        <v>45961</v>
      </c>
      <c r="C582" s="130" t="s">
        <v>230</v>
      </c>
      <c r="D582" s="130" t="s">
        <v>94</v>
      </c>
      <c r="E582" s="130" t="s">
        <v>231</v>
      </c>
      <c r="F582" s="131">
        <v>10995.33</v>
      </c>
      <c r="G582" s="132">
        <v>10995.33</v>
      </c>
      <c r="H582" s="130" t="b">
        <f>[1]!Table1[[#This Row],[Calculated Total]]=[1]!Table1[[#This Row],[Adjusted Total]]</f>
        <v>1</v>
      </c>
      <c r="I582" s="127">
        <f>[1]!Table1[[#This Row],[Adjusted Total]]-[1]!Table1[[#This Row],[Calculated Total]]</f>
        <v>0</v>
      </c>
    </row>
    <row r="583" spans="1:9">
      <c r="A583" s="128">
        <v>46203</v>
      </c>
      <c r="B583" s="129">
        <v>45961</v>
      </c>
      <c r="C583" s="130" t="s">
        <v>230</v>
      </c>
      <c r="D583" s="130" t="s">
        <v>94</v>
      </c>
      <c r="E583" s="130" t="s">
        <v>232</v>
      </c>
      <c r="F583" s="131">
        <v>5324.45</v>
      </c>
      <c r="G583" s="132">
        <v>5324.45</v>
      </c>
      <c r="H583" s="130" t="b">
        <f>[1]!Table1[[#This Row],[Calculated Total]]=[1]!Table1[[#This Row],[Adjusted Total]]</f>
        <v>1</v>
      </c>
      <c r="I583" s="127">
        <f>[1]!Table1[[#This Row],[Adjusted Total]]-[1]!Table1[[#This Row],[Calculated Total]]</f>
        <v>0</v>
      </c>
    </row>
    <row r="584" spans="1:9">
      <c r="A584" s="128">
        <v>46203</v>
      </c>
      <c r="B584" s="129">
        <v>45961</v>
      </c>
      <c r="C584" s="130" t="s">
        <v>230</v>
      </c>
      <c r="D584" s="130" t="s">
        <v>86</v>
      </c>
      <c r="E584" s="130" t="s">
        <v>233</v>
      </c>
      <c r="F584" s="131">
        <v>8921261.9700000007</v>
      </c>
      <c r="G584" s="132">
        <v>8921261.9700000007</v>
      </c>
      <c r="H584" s="130" t="b">
        <f>[1]!Table1[[#This Row],[Calculated Total]]=[1]!Table1[[#This Row],[Adjusted Total]]</f>
        <v>1</v>
      </c>
      <c r="I584" s="127">
        <f>[1]!Table1[[#This Row],[Adjusted Total]]-[1]!Table1[[#This Row],[Calculated Total]]</f>
        <v>0</v>
      </c>
    </row>
    <row r="585" spans="1:9">
      <c r="A585" s="128">
        <v>46203</v>
      </c>
      <c r="B585" s="129">
        <v>45961</v>
      </c>
      <c r="C585" s="130" t="s">
        <v>230</v>
      </c>
      <c r="D585" s="130" t="s">
        <v>86</v>
      </c>
      <c r="E585" s="130" t="s">
        <v>234</v>
      </c>
      <c r="F585" s="131">
        <v>3588159.99</v>
      </c>
      <c r="G585" s="132">
        <v>3588159.99</v>
      </c>
      <c r="H585" s="130" t="b">
        <f>[1]!Table1[[#This Row],[Calculated Total]]=[1]!Table1[[#This Row],[Adjusted Total]]</f>
        <v>1</v>
      </c>
      <c r="I585" s="127">
        <f>[1]!Table1[[#This Row],[Adjusted Total]]-[1]!Table1[[#This Row],[Calculated Total]]</f>
        <v>0</v>
      </c>
    </row>
    <row r="586" spans="1:9">
      <c r="A586" s="128">
        <v>46203</v>
      </c>
      <c r="B586" s="129">
        <v>45961</v>
      </c>
      <c r="C586" s="130" t="s">
        <v>230</v>
      </c>
      <c r="D586" s="130" t="s">
        <v>86</v>
      </c>
      <c r="E586" s="130" t="s">
        <v>235</v>
      </c>
      <c r="F586" s="131">
        <v>14677994.890000001</v>
      </c>
      <c r="G586" s="132">
        <v>14677994.890000001</v>
      </c>
      <c r="H586" s="130" t="b">
        <f>[1]!Table1[[#This Row],[Calculated Total]]=[1]!Table1[[#This Row],[Adjusted Total]]</f>
        <v>1</v>
      </c>
      <c r="I586" s="127">
        <f>[1]!Table1[[#This Row],[Adjusted Total]]-[1]!Table1[[#This Row],[Calculated Total]]</f>
        <v>0</v>
      </c>
    </row>
    <row r="587" spans="1:9">
      <c r="A587" s="128">
        <v>46203</v>
      </c>
      <c r="B587" s="129">
        <v>45961</v>
      </c>
      <c r="C587" s="130" t="s">
        <v>230</v>
      </c>
      <c r="D587" s="130" t="s">
        <v>87</v>
      </c>
      <c r="E587" s="130" t="s">
        <v>88</v>
      </c>
      <c r="F587" s="131">
        <v>26397.71</v>
      </c>
      <c r="G587" s="132">
        <v>26397.71</v>
      </c>
      <c r="H587" s="130" t="b">
        <f>[1]!Table1[[#This Row],[Calculated Total]]=[1]!Table1[[#This Row],[Adjusted Total]]</f>
        <v>1</v>
      </c>
      <c r="I587" s="127">
        <f>[1]!Table1[[#This Row],[Adjusted Total]]-[1]!Table1[[#This Row],[Calculated Total]]</f>
        <v>0</v>
      </c>
    </row>
    <row r="588" spans="1:9">
      <c r="A588" s="128">
        <v>46203</v>
      </c>
      <c r="B588" s="129">
        <v>45961</v>
      </c>
      <c r="C588" s="130" t="s">
        <v>230</v>
      </c>
      <c r="D588" s="130" t="s">
        <v>87</v>
      </c>
      <c r="E588" s="130" t="s">
        <v>236</v>
      </c>
      <c r="F588" s="131">
        <v>161139.07</v>
      </c>
      <c r="G588" s="132">
        <v>161139.07</v>
      </c>
      <c r="H588" s="130" t="b">
        <f>[1]!Table1[[#This Row],[Calculated Total]]=[1]!Table1[[#This Row],[Adjusted Total]]</f>
        <v>1</v>
      </c>
      <c r="I588" s="127">
        <f>[1]!Table1[[#This Row],[Adjusted Total]]-[1]!Table1[[#This Row],[Calculated Total]]</f>
        <v>0</v>
      </c>
    </row>
    <row r="589" spans="1:9">
      <c r="A589" s="121">
        <v>46203</v>
      </c>
      <c r="B589" s="122">
        <v>45961</v>
      </c>
      <c r="C589" s="123" t="s">
        <v>230</v>
      </c>
      <c r="D589" s="123" t="s">
        <v>87</v>
      </c>
      <c r="E589" s="123" t="s">
        <v>237</v>
      </c>
      <c r="F589" s="124">
        <v>424034.23</v>
      </c>
      <c r="G589" s="125">
        <v>424034.23</v>
      </c>
      <c r="H589" s="123" t="b">
        <f>[1]!Table1[[#This Row],[Calculated Total]]=[1]!Table1[[#This Row],[Adjusted Total]]</f>
        <v>1</v>
      </c>
      <c r="I589" s="127">
        <f>[1]!Table1[[#This Row],[Adjusted Total]]-[1]!Table1[[#This Row],[Calculated Total]]</f>
        <v>0</v>
      </c>
    </row>
    <row r="590" spans="1:9">
      <c r="A590" s="128">
        <v>46203</v>
      </c>
      <c r="B590" s="129">
        <v>45961</v>
      </c>
      <c r="C590" s="130" t="s">
        <v>230</v>
      </c>
      <c r="D590" s="130" t="s">
        <v>87</v>
      </c>
      <c r="E590" s="130" t="s">
        <v>238</v>
      </c>
      <c r="F590" s="131">
        <v>44529.4</v>
      </c>
      <c r="G590" s="132">
        <v>51941.24</v>
      </c>
      <c r="H590" s="130" t="b">
        <f>[1]!Table1[[#This Row],[Calculated Total]]=[1]!Table1[[#This Row],[Adjusted Total]]</f>
        <v>0</v>
      </c>
      <c r="I590" s="127">
        <f>[1]!Table1[[#This Row],[Adjusted Total]]-[1]!Table1[[#This Row],[Calculated Total]]</f>
        <v>7411.8399999999965</v>
      </c>
    </row>
    <row r="591" spans="1:9">
      <c r="A591" s="128">
        <v>46203</v>
      </c>
      <c r="B591" s="129">
        <v>45961</v>
      </c>
      <c r="C591" s="130" t="s">
        <v>230</v>
      </c>
      <c r="D591" s="130" t="s">
        <v>87</v>
      </c>
      <c r="E591" s="130" t="s">
        <v>239</v>
      </c>
      <c r="F591" s="133">
        <f>1052281.68+0.81</f>
        <v>1052282.49</v>
      </c>
      <c r="G591" s="132">
        <v>1044870.65</v>
      </c>
      <c r="H591" s="130" t="b">
        <f>[1]!Table1[[#This Row],[Calculated Total]]=[1]!Table1[[#This Row],[Adjusted Total]]</f>
        <v>0</v>
      </c>
      <c r="I591" s="127">
        <f>[1]!Table1[[#This Row],[Adjusted Total]]-[1]!Table1[[#This Row],[Calculated Total]]</f>
        <v>-7411.8399999999674</v>
      </c>
    </row>
    <row r="592" spans="1:9">
      <c r="A592" s="128">
        <v>46203</v>
      </c>
      <c r="B592" s="129">
        <v>45961</v>
      </c>
      <c r="C592" s="130" t="s">
        <v>240</v>
      </c>
      <c r="D592" s="130" t="s">
        <v>86</v>
      </c>
      <c r="E592" s="130" t="s">
        <v>241</v>
      </c>
      <c r="F592" s="131">
        <v>254590.53</v>
      </c>
      <c r="G592" s="132">
        <v>254590.53</v>
      </c>
      <c r="H592" s="130" t="b">
        <f>[1]!Table1[[#This Row],[Calculated Total]]=[1]!Table1[[#This Row],[Adjusted Total]]</f>
        <v>1</v>
      </c>
      <c r="I592" s="127">
        <f>[1]!Table1[[#This Row],[Adjusted Total]]-[1]!Table1[[#This Row],[Calculated Total]]</f>
        <v>0</v>
      </c>
    </row>
    <row r="593" spans="1:9">
      <c r="A593" s="128">
        <v>46203</v>
      </c>
      <c r="B593" s="129">
        <v>45961</v>
      </c>
      <c r="C593" s="130" t="s">
        <v>240</v>
      </c>
      <c r="D593" s="130" t="s">
        <v>86</v>
      </c>
      <c r="E593" s="130" t="s">
        <v>242</v>
      </c>
      <c r="F593" s="131">
        <v>3436.05</v>
      </c>
      <c r="G593" s="132">
        <v>3436.05</v>
      </c>
      <c r="H593" s="130" t="b">
        <f>[1]!Table1[[#This Row],[Calculated Total]]=[1]!Table1[[#This Row],[Adjusted Total]]</f>
        <v>1</v>
      </c>
      <c r="I593" s="127">
        <f>[1]!Table1[[#This Row],[Adjusted Total]]-[1]!Table1[[#This Row],[Calculated Total]]</f>
        <v>0</v>
      </c>
    </row>
    <row r="594" spans="1:9">
      <c r="A594" s="128">
        <v>46203</v>
      </c>
      <c r="B594" s="129">
        <v>45961</v>
      </c>
      <c r="C594" s="130" t="s">
        <v>240</v>
      </c>
      <c r="D594" s="130" t="s">
        <v>86</v>
      </c>
      <c r="E594" s="130" t="s">
        <v>243</v>
      </c>
      <c r="F594" s="131">
        <v>18910.349999999999</v>
      </c>
      <c r="G594" s="132">
        <v>18910.349999999999</v>
      </c>
      <c r="H594" s="130" t="b">
        <f>[1]!Table1[[#This Row],[Calculated Total]]=[1]!Table1[[#This Row],[Adjusted Total]]</f>
        <v>1</v>
      </c>
      <c r="I594" s="127">
        <f>[1]!Table1[[#This Row],[Adjusted Total]]-[1]!Table1[[#This Row],[Calculated Total]]</f>
        <v>0</v>
      </c>
    </row>
    <row r="595" spans="1:9">
      <c r="A595" s="128">
        <v>46203</v>
      </c>
      <c r="B595" s="129">
        <v>45961</v>
      </c>
      <c r="C595" s="130" t="s">
        <v>240</v>
      </c>
      <c r="D595" s="130" t="s">
        <v>86</v>
      </c>
      <c r="E595" s="130" t="s">
        <v>244</v>
      </c>
      <c r="F595" s="131">
        <v>9337.89</v>
      </c>
      <c r="G595" s="132">
        <v>9337.89</v>
      </c>
      <c r="H595" s="130" t="b">
        <f>[1]!Table1[[#This Row],[Calculated Total]]=[1]!Table1[[#This Row],[Adjusted Total]]</f>
        <v>1</v>
      </c>
      <c r="I595" s="127">
        <f>[1]!Table1[[#This Row],[Adjusted Total]]-[1]!Table1[[#This Row],[Calculated Total]]</f>
        <v>0</v>
      </c>
    </row>
    <row r="596" spans="1:9">
      <c r="A596" s="128">
        <v>46203</v>
      </c>
      <c r="B596" s="129">
        <v>45961</v>
      </c>
      <c r="C596" s="130" t="s">
        <v>240</v>
      </c>
      <c r="D596" s="130" t="s">
        <v>86</v>
      </c>
      <c r="E596" s="130" t="s">
        <v>245</v>
      </c>
      <c r="F596" s="131">
        <v>606933.81999999995</v>
      </c>
      <c r="G596" s="132">
        <v>606933.81999999995</v>
      </c>
      <c r="H596" s="130" t="b">
        <f>[1]!Table1[[#This Row],[Calculated Total]]=[1]!Table1[[#This Row],[Adjusted Total]]</f>
        <v>1</v>
      </c>
      <c r="I596" s="127">
        <f>[1]!Table1[[#This Row],[Adjusted Total]]-[1]!Table1[[#This Row],[Calculated Total]]</f>
        <v>0</v>
      </c>
    </row>
    <row r="597" spans="1:9">
      <c r="A597" s="128">
        <v>46203</v>
      </c>
      <c r="B597" s="129">
        <v>45961</v>
      </c>
      <c r="C597" s="130" t="s">
        <v>240</v>
      </c>
      <c r="D597" s="130" t="s">
        <v>87</v>
      </c>
      <c r="E597" s="130" t="s">
        <v>246</v>
      </c>
      <c r="F597" s="131">
        <v>71768.45</v>
      </c>
      <c r="G597" s="132">
        <v>71768.45</v>
      </c>
      <c r="H597" s="130" t="b">
        <f>[1]!Table1[[#This Row],[Calculated Total]]=[1]!Table1[[#This Row],[Adjusted Total]]</f>
        <v>1</v>
      </c>
      <c r="I597" s="127">
        <f>[1]!Table1[[#This Row],[Adjusted Total]]-[1]!Table1[[#This Row],[Calculated Total]]</f>
        <v>0</v>
      </c>
    </row>
    <row r="598" spans="1:9">
      <c r="A598" s="128">
        <v>46203</v>
      </c>
      <c r="B598" s="129">
        <v>45991</v>
      </c>
      <c r="C598" s="130" t="s">
        <v>85</v>
      </c>
      <c r="D598" s="130" t="s">
        <v>86</v>
      </c>
      <c r="E598" s="130" t="s">
        <v>85</v>
      </c>
      <c r="F598" s="131">
        <v>3586909.89</v>
      </c>
      <c r="G598" s="132">
        <v>3586909.89</v>
      </c>
      <c r="H598" s="130" t="b">
        <f>[1]!Table1[[#This Row],[Calculated Total]]=[1]!Table1[[#This Row],[Adjusted Total]]</f>
        <v>1</v>
      </c>
      <c r="I598" s="127">
        <f>[1]!Table1[[#This Row],[Adjusted Total]]-[1]!Table1[[#This Row],[Calculated Total]]</f>
        <v>0</v>
      </c>
    </row>
    <row r="599" spans="1:9">
      <c r="A599" s="128">
        <v>46203</v>
      </c>
      <c r="B599" s="129">
        <v>45991</v>
      </c>
      <c r="C599" s="130" t="s">
        <v>85</v>
      </c>
      <c r="D599" s="130" t="s">
        <v>87</v>
      </c>
      <c r="E599" s="130" t="s">
        <v>88</v>
      </c>
      <c r="F599" s="131">
        <v>4596.33</v>
      </c>
      <c r="G599" s="132">
        <v>4596.33</v>
      </c>
      <c r="H599" s="130" t="b">
        <f>[1]!Table1[[#This Row],[Calculated Total]]=[1]!Table1[[#This Row],[Adjusted Total]]</f>
        <v>1</v>
      </c>
      <c r="I599" s="127">
        <f>[1]!Table1[[#This Row],[Adjusted Total]]-[1]!Table1[[#This Row],[Calculated Total]]</f>
        <v>0</v>
      </c>
    </row>
    <row r="600" spans="1:9">
      <c r="A600" s="128">
        <v>46203</v>
      </c>
      <c r="B600" s="129">
        <v>45991</v>
      </c>
      <c r="C600" s="130" t="s">
        <v>89</v>
      </c>
      <c r="D600" s="130" t="s">
        <v>86</v>
      </c>
      <c r="E600" s="130" t="s">
        <v>90</v>
      </c>
      <c r="F600" s="131">
        <v>650060.29</v>
      </c>
      <c r="G600" s="132">
        <v>650060.29</v>
      </c>
      <c r="H600" s="130" t="b">
        <f>[1]!Table1[[#This Row],[Calculated Total]]=[1]!Table1[[#This Row],[Adjusted Total]]</f>
        <v>1</v>
      </c>
      <c r="I600" s="127">
        <f>[1]!Table1[[#This Row],[Adjusted Total]]-[1]!Table1[[#This Row],[Calculated Total]]</f>
        <v>0</v>
      </c>
    </row>
    <row r="601" spans="1:9">
      <c r="A601" s="128">
        <v>46203</v>
      </c>
      <c r="B601" s="129">
        <v>45991</v>
      </c>
      <c r="C601" s="130" t="s">
        <v>89</v>
      </c>
      <c r="D601" s="130" t="s">
        <v>86</v>
      </c>
      <c r="E601" s="130" t="s">
        <v>91</v>
      </c>
      <c r="F601" s="131">
        <v>186896.11</v>
      </c>
      <c r="G601" s="132">
        <v>186896.11</v>
      </c>
      <c r="H601" s="130" t="b">
        <f>[1]!Table1[[#This Row],[Calculated Total]]=[1]!Table1[[#This Row],[Adjusted Total]]</f>
        <v>1</v>
      </c>
      <c r="I601" s="127">
        <f>[1]!Table1[[#This Row],[Adjusted Total]]-[1]!Table1[[#This Row],[Calculated Total]]</f>
        <v>0</v>
      </c>
    </row>
    <row r="602" spans="1:9">
      <c r="A602" s="128">
        <v>46203</v>
      </c>
      <c r="B602" s="129">
        <v>45991</v>
      </c>
      <c r="C602" s="130" t="s">
        <v>89</v>
      </c>
      <c r="D602" s="130" t="s">
        <v>87</v>
      </c>
      <c r="E602" s="130" t="s">
        <v>88</v>
      </c>
      <c r="F602" s="131">
        <v>977.4</v>
      </c>
      <c r="G602" s="132">
        <v>977.4</v>
      </c>
      <c r="H602" s="130" t="b">
        <f>[1]!Table1[[#This Row],[Calculated Total]]=[1]!Table1[[#This Row],[Adjusted Total]]</f>
        <v>1</v>
      </c>
      <c r="I602" s="127">
        <f>[1]!Table1[[#This Row],[Adjusted Total]]-[1]!Table1[[#This Row],[Calculated Total]]</f>
        <v>0</v>
      </c>
    </row>
    <row r="603" spans="1:9">
      <c r="A603" s="128">
        <v>46203</v>
      </c>
      <c r="B603" s="129">
        <v>45991</v>
      </c>
      <c r="C603" s="130" t="s">
        <v>89</v>
      </c>
      <c r="D603" s="130" t="s">
        <v>87</v>
      </c>
      <c r="E603" s="130" t="s">
        <v>92</v>
      </c>
      <c r="F603" s="131">
        <v>32505.98</v>
      </c>
      <c r="G603" s="132">
        <v>32505.98</v>
      </c>
      <c r="H603" s="130" t="b">
        <f>[1]!Table1[[#This Row],[Calculated Total]]=[1]!Table1[[#This Row],[Adjusted Total]]</f>
        <v>1</v>
      </c>
      <c r="I603" s="127">
        <f>[1]!Table1[[#This Row],[Adjusted Total]]-[1]!Table1[[#This Row],[Calculated Total]]</f>
        <v>0</v>
      </c>
    </row>
    <row r="604" spans="1:9">
      <c r="A604" s="128">
        <v>46203</v>
      </c>
      <c r="B604" s="129">
        <v>45991</v>
      </c>
      <c r="C604" s="130" t="s">
        <v>93</v>
      </c>
      <c r="D604" s="130" t="s">
        <v>94</v>
      </c>
      <c r="E604" s="130" t="s">
        <v>95</v>
      </c>
      <c r="F604" s="131">
        <v>862.17</v>
      </c>
      <c r="G604" s="132">
        <v>862.17</v>
      </c>
      <c r="H604" s="130" t="b">
        <f>[1]!Table1[[#This Row],[Calculated Total]]=[1]!Table1[[#This Row],[Adjusted Total]]</f>
        <v>1</v>
      </c>
      <c r="I604" s="127">
        <f>[1]!Table1[[#This Row],[Adjusted Total]]-[1]!Table1[[#This Row],[Calculated Total]]</f>
        <v>0</v>
      </c>
    </row>
    <row r="605" spans="1:9">
      <c r="A605" s="128">
        <v>46203</v>
      </c>
      <c r="B605" s="129">
        <v>45991</v>
      </c>
      <c r="C605" s="130" t="s">
        <v>93</v>
      </c>
      <c r="D605" s="130" t="s">
        <v>86</v>
      </c>
      <c r="E605" s="130" t="s">
        <v>96</v>
      </c>
      <c r="F605" s="131">
        <v>1218770.6299999999</v>
      </c>
      <c r="G605" s="132">
        <v>1218770.6299999999</v>
      </c>
      <c r="H605" s="130" t="b">
        <f>[1]!Table1[[#This Row],[Calculated Total]]=[1]!Table1[[#This Row],[Adjusted Total]]</f>
        <v>1</v>
      </c>
      <c r="I605" s="127">
        <f>[1]!Table1[[#This Row],[Adjusted Total]]-[1]!Table1[[#This Row],[Calculated Total]]</f>
        <v>0</v>
      </c>
    </row>
    <row r="606" spans="1:9">
      <c r="A606" s="128">
        <v>46203</v>
      </c>
      <c r="B606" s="129">
        <v>45991</v>
      </c>
      <c r="C606" s="130" t="s">
        <v>93</v>
      </c>
      <c r="D606" s="130" t="s">
        <v>86</v>
      </c>
      <c r="E606" s="130" t="s">
        <v>97</v>
      </c>
      <c r="F606" s="131">
        <v>56988.639999999999</v>
      </c>
      <c r="G606" s="132">
        <v>56988.639999999999</v>
      </c>
      <c r="H606" s="130" t="b">
        <f>[1]!Table1[[#This Row],[Calculated Total]]=[1]!Table1[[#This Row],[Adjusted Total]]</f>
        <v>1</v>
      </c>
      <c r="I606" s="127">
        <f>[1]!Table1[[#This Row],[Adjusted Total]]-[1]!Table1[[#This Row],[Calculated Total]]</f>
        <v>0</v>
      </c>
    </row>
    <row r="607" spans="1:9">
      <c r="A607" s="128">
        <v>46203</v>
      </c>
      <c r="B607" s="129">
        <v>45991</v>
      </c>
      <c r="C607" s="130" t="s">
        <v>93</v>
      </c>
      <c r="D607" s="130" t="s">
        <v>86</v>
      </c>
      <c r="E607" s="130" t="s">
        <v>98</v>
      </c>
      <c r="F607" s="131">
        <v>47499970.270000003</v>
      </c>
      <c r="G607" s="132">
        <v>47499970.270000003</v>
      </c>
      <c r="H607" s="130" t="b">
        <f>[1]!Table1[[#This Row],[Calculated Total]]=[1]!Table1[[#This Row],[Adjusted Total]]</f>
        <v>1</v>
      </c>
      <c r="I607" s="127">
        <f>[1]!Table1[[#This Row],[Adjusted Total]]-[1]!Table1[[#This Row],[Calculated Total]]</f>
        <v>0</v>
      </c>
    </row>
    <row r="608" spans="1:9">
      <c r="A608" s="128">
        <v>46203</v>
      </c>
      <c r="B608" s="129">
        <v>45991</v>
      </c>
      <c r="C608" s="130" t="s">
        <v>93</v>
      </c>
      <c r="D608" s="130" t="s">
        <v>86</v>
      </c>
      <c r="E608" s="130" t="s">
        <v>99</v>
      </c>
      <c r="F608" s="131">
        <v>753287.23</v>
      </c>
      <c r="G608" s="132">
        <v>753287.23</v>
      </c>
      <c r="H608" s="130" t="b">
        <f>[1]!Table1[[#This Row],[Calculated Total]]=[1]!Table1[[#This Row],[Adjusted Total]]</f>
        <v>1</v>
      </c>
      <c r="I608" s="127">
        <f>[1]!Table1[[#This Row],[Adjusted Total]]-[1]!Table1[[#This Row],[Calculated Total]]</f>
        <v>0</v>
      </c>
    </row>
    <row r="609" spans="1:9">
      <c r="A609" s="128">
        <v>46203</v>
      </c>
      <c r="B609" s="129">
        <v>45991</v>
      </c>
      <c r="C609" s="130" t="s">
        <v>93</v>
      </c>
      <c r="D609" s="130" t="s">
        <v>86</v>
      </c>
      <c r="E609" s="130" t="s">
        <v>100</v>
      </c>
      <c r="F609" s="131">
        <v>13923437.35</v>
      </c>
      <c r="G609" s="132">
        <v>13923437.35</v>
      </c>
      <c r="H609" s="130" t="b">
        <f>[1]!Table1[[#This Row],[Calculated Total]]=[1]!Table1[[#This Row],[Adjusted Total]]</f>
        <v>1</v>
      </c>
      <c r="I609" s="127">
        <f>[1]!Table1[[#This Row],[Adjusted Total]]-[1]!Table1[[#This Row],[Calculated Total]]</f>
        <v>0</v>
      </c>
    </row>
    <row r="610" spans="1:9">
      <c r="A610" s="128">
        <v>46203</v>
      </c>
      <c r="B610" s="129">
        <v>45991</v>
      </c>
      <c r="C610" s="130" t="s">
        <v>93</v>
      </c>
      <c r="D610" s="130" t="s">
        <v>86</v>
      </c>
      <c r="E610" s="130" t="s">
        <v>101</v>
      </c>
      <c r="F610" s="131">
        <v>35828663.630000003</v>
      </c>
      <c r="G610" s="132">
        <v>35828663.630000003</v>
      </c>
      <c r="H610" s="130" t="b">
        <f>[1]!Table1[[#This Row],[Calculated Total]]=[1]!Table1[[#This Row],[Adjusted Total]]</f>
        <v>1</v>
      </c>
      <c r="I610" s="127">
        <f>[1]!Table1[[#This Row],[Adjusted Total]]-[1]!Table1[[#This Row],[Calculated Total]]</f>
        <v>0</v>
      </c>
    </row>
    <row r="611" spans="1:9">
      <c r="A611" s="128">
        <v>46203</v>
      </c>
      <c r="B611" s="129">
        <v>45991</v>
      </c>
      <c r="C611" s="130" t="s">
        <v>93</v>
      </c>
      <c r="D611" s="130" t="s">
        <v>86</v>
      </c>
      <c r="E611" s="130" t="s">
        <v>102</v>
      </c>
      <c r="F611" s="131">
        <v>936312.57</v>
      </c>
      <c r="G611" s="132">
        <v>936312.57</v>
      </c>
      <c r="H611" s="130" t="b">
        <f>[1]!Table1[[#This Row],[Calculated Total]]=[1]!Table1[[#This Row],[Adjusted Total]]</f>
        <v>1</v>
      </c>
      <c r="I611" s="127">
        <f>[1]!Table1[[#This Row],[Adjusted Total]]-[1]!Table1[[#This Row],[Calculated Total]]</f>
        <v>0</v>
      </c>
    </row>
    <row r="612" spans="1:9">
      <c r="A612" s="128">
        <v>46203</v>
      </c>
      <c r="B612" s="129">
        <v>45991</v>
      </c>
      <c r="C612" s="130" t="s">
        <v>93</v>
      </c>
      <c r="D612" s="130" t="s">
        <v>86</v>
      </c>
      <c r="E612" s="130" t="s">
        <v>103</v>
      </c>
      <c r="F612" s="131">
        <v>1180499.45</v>
      </c>
      <c r="G612" s="132">
        <v>1180499.45</v>
      </c>
      <c r="H612" s="130" t="b">
        <f>[1]!Table1[[#This Row],[Calculated Total]]=[1]!Table1[[#This Row],[Adjusted Total]]</f>
        <v>1</v>
      </c>
      <c r="I612" s="127">
        <f>[1]!Table1[[#This Row],[Adjusted Total]]-[1]!Table1[[#This Row],[Calculated Total]]</f>
        <v>0</v>
      </c>
    </row>
    <row r="613" spans="1:9">
      <c r="A613" s="128">
        <v>46203</v>
      </c>
      <c r="B613" s="129">
        <v>45991</v>
      </c>
      <c r="C613" s="130" t="s">
        <v>93</v>
      </c>
      <c r="D613" s="130" t="s">
        <v>86</v>
      </c>
      <c r="E613" s="130" t="s">
        <v>104</v>
      </c>
      <c r="F613" s="131">
        <v>88511.75</v>
      </c>
      <c r="G613" s="132">
        <v>88511.75</v>
      </c>
      <c r="H613" s="130" t="b">
        <f>[1]!Table1[[#This Row],[Calculated Total]]=[1]!Table1[[#This Row],[Adjusted Total]]</f>
        <v>1</v>
      </c>
      <c r="I613" s="127">
        <f>[1]!Table1[[#This Row],[Adjusted Total]]-[1]!Table1[[#This Row],[Calculated Total]]</f>
        <v>0</v>
      </c>
    </row>
    <row r="614" spans="1:9">
      <c r="A614" s="128">
        <v>46203</v>
      </c>
      <c r="B614" s="129">
        <v>45991</v>
      </c>
      <c r="C614" s="130" t="s">
        <v>93</v>
      </c>
      <c r="D614" s="130" t="s">
        <v>86</v>
      </c>
      <c r="E614" s="130" t="s">
        <v>105</v>
      </c>
      <c r="F614" s="131">
        <v>7490766.2999999998</v>
      </c>
      <c r="G614" s="132">
        <v>7240766.2999999998</v>
      </c>
      <c r="H614" s="130" t="b">
        <f>[1]!Table1[[#This Row],[Calculated Total]]=[1]!Table1[[#This Row],[Adjusted Total]]</f>
        <v>0</v>
      </c>
      <c r="I614" s="127">
        <f>[1]!Table1[[#This Row],[Adjusted Total]]-[1]!Table1[[#This Row],[Calculated Total]]</f>
        <v>-250000</v>
      </c>
    </row>
    <row r="615" spans="1:9">
      <c r="A615" s="128">
        <v>46203</v>
      </c>
      <c r="B615" s="129">
        <v>45991</v>
      </c>
      <c r="C615" s="130" t="s">
        <v>93</v>
      </c>
      <c r="D615" s="130" t="s">
        <v>86</v>
      </c>
      <c r="E615" s="130" t="s">
        <v>106</v>
      </c>
      <c r="F615" s="131">
        <v>8286239.79</v>
      </c>
      <c r="G615" s="132">
        <v>8286239.79</v>
      </c>
      <c r="H615" s="130" t="b">
        <f>[1]!Table1[[#This Row],[Calculated Total]]=[1]!Table1[[#This Row],[Adjusted Total]]</f>
        <v>1</v>
      </c>
      <c r="I615" s="127">
        <f>[1]!Table1[[#This Row],[Adjusted Total]]-[1]!Table1[[#This Row],[Calculated Total]]</f>
        <v>0</v>
      </c>
    </row>
    <row r="616" spans="1:9">
      <c r="A616" s="128">
        <v>46203</v>
      </c>
      <c r="B616" s="129">
        <v>45991</v>
      </c>
      <c r="C616" s="130" t="s">
        <v>93</v>
      </c>
      <c r="D616" s="130" t="s">
        <v>86</v>
      </c>
      <c r="E616" s="130" t="s">
        <v>107</v>
      </c>
      <c r="F616" s="131">
        <v>42299.92</v>
      </c>
      <c r="G616" s="132">
        <v>42299.92</v>
      </c>
      <c r="H616" s="130" t="b">
        <f>[1]!Table1[[#This Row],[Calculated Total]]=[1]!Table1[[#This Row],[Adjusted Total]]</f>
        <v>1</v>
      </c>
      <c r="I616" s="127">
        <f>[1]!Table1[[#This Row],[Adjusted Total]]-[1]!Table1[[#This Row],[Calculated Total]]</f>
        <v>0</v>
      </c>
    </row>
    <row r="617" spans="1:9">
      <c r="A617" s="128">
        <v>46203</v>
      </c>
      <c r="B617" s="129">
        <v>45991</v>
      </c>
      <c r="C617" s="130" t="s">
        <v>93</v>
      </c>
      <c r="D617" s="130" t="s">
        <v>86</v>
      </c>
      <c r="E617" s="130" t="s">
        <v>108</v>
      </c>
      <c r="F617" s="131">
        <v>3182819.08</v>
      </c>
      <c r="G617" s="132">
        <v>3182819.08</v>
      </c>
      <c r="H617" s="130" t="b">
        <f>[1]!Table1[[#This Row],[Calculated Total]]=[1]!Table1[[#This Row],[Adjusted Total]]</f>
        <v>1</v>
      </c>
      <c r="I617" s="127">
        <f>[1]!Table1[[#This Row],[Adjusted Total]]-[1]!Table1[[#This Row],[Calculated Total]]</f>
        <v>0</v>
      </c>
    </row>
    <row r="618" spans="1:9">
      <c r="A618" s="128">
        <v>46203</v>
      </c>
      <c r="B618" s="129">
        <v>45991</v>
      </c>
      <c r="C618" s="130" t="s">
        <v>93</v>
      </c>
      <c r="D618" s="130" t="s">
        <v>86</v>
      </c>
      <c r="E618" s="130" t="s">
        <v>109</v>
      </c>
      <c r="F618" s="131">
        <v>24446.99</v>
      </c>
      <c r="G618" s="132">
        <v>24446.99</v>
      </c>
      <c r="H618" s="130" t="b">
        <f>[1]!Table1[[#This Row],[Calculated Total]]=[1]!Table1[[#This Row],[Adjusted Total]]</f>
        <v>1</v>
      </c>
      <c r="I618" s="127">
        <f>[1]!Table1[[#This Row],[Adjusted Total]]-[1]!Table1[[#This Row],[Calculated Total]]</f>
        <v>0</v>
      </c>
    </row>
    <row r="619" spans="1:9">
      <c r="A619" s="128">
        <v>46203</v>
      </c>
      <c r="B619" s="129">
        <v>45991</v>
      </c>
      <c r="C619" s="130" t="s">
        <v>93</v>
      </c>
      <c r="D619" s="130" t="s">
        <v>86</v>
      </c>
      <c r="E619" s="130" t="s">
        <v>110</v>
      </c>
      <c r="F619" s="131">
        <v>1434925.05</v>
      </c>
      <c r="G619" s="132">
        <v>1434925.05</v>
      </c>
      <c r="H619" s="130" t="b">
        <f>[1]!Table1[[#This Row],[Calculated Total]]=[1]!Table1[[#This Row],[Adjusted Total]]</f>
        <v>1</v>
      </c>
      <c r="I619" s="127">
        <f>[1]!Table1[[#This Row],[Adjusted Total]]-[1]!Table1[[#This Row],[Calculated Total]]</f>
        <v>0</v>
      </c>
    </row>
    <row r="620" spans="1:9">
      <c r="A620" s="128">
        <v>46203</v>
      </c>
      <c r="B620" s="129">
        <v>45991</v>
      </c>
      <c r="C620" s="130" t="s">
        <v>93</v>
      </c>
      <c r="D620" s="130" t="s">
        <v>86</v>
      </c>
      <c r="E620" s="130" t="s">
        <v>111</v>
      </c>
      <c r="F620" s="131">
        <v>127613.8</v>
      </c>
      <c r="G620" s="132">
        <v>127613.8</v>
      </c>
      <c r="H620" s="130" t="b">
        <f>[1]!Table1[[#This Row],[Calculated Total]]=[1]!Table1[[#This Row],[Adjusted Total]]</f>
        <v>1</v>
      </c>
      <c r="I620" s="127">
        <f>[1]!Table1[[#This Row],[Adjusted Total]]-[1]!Table1[[#This Row],[Calculated Total]]</f>
        <v>0</v>
      </c>
    </row>
    <row r="621" spans="1:9">
      <c r="A621" s="128">
        <v>46203</v>
      </c>
      <c r="B621" s="129">
        <v>45991</v>
      </c>
      <c r="C621" s="130" t="s">
        <v>93</v>
      </c>
      <c r="D621" s="130" t="s">
        <v>86</v>
      </c>
      <c r="E621" s="130" t="s">
        <v>112</v>
      </c>
      <c r="F621" s="131">
        <v>1857358.88</v>
      </c>
      <c r="G621" s="132">
        <v>1857358.88</v>
      </c>
      <c r="H621" s="130" t="b">
        <f>[1]!Table1[[#This Row],[Calculated Total]]=[1]!Table1[[#This Row],[Adjusted Total]]</f>
        <v>1</v>
      </c>
      <c r="I621" s="127">
        <f>[1]!Table1[[#This Row],[Adjusted Total]]-[1]!Table1[[#This Row],[Calculated Total]]</f>
        <v>0</v>
      </c>
    </row>
    <row r="622" spans="1:9">
      <c r="A622" s="128">
        <v>46203</v>
      </c>
      <c r="B622" s="129">
        <v>45991</v>
      </c>
      <c r="C622" s="130" t="s">
        <v>93</v>
      </c>
      <c r="D622" s="130" t="s">
        <v>87</v>
      </c>
      <c r="E622" s="130" t="s">
        <v>113</v>
      </c>
      <c r="F622" s="131">
        <v>73767.56</v>
      </c>
      <c r="G622" s="132">
        <v>73767.56</v>
      </c>
      <c r="H622" s="130" t="b">
        <f>[1]!Table1[[#This Row],[Calculated Total]]=[1]!Table1[[#This Row],[Adjusted Total]]</f>
        <v>1</v>
      </c>
      <c r="I622" s="127">
        <f>[1]!Table1[[#This Row],[Adjusted Total]]-[1]!Table1[[#This Row],[Calculated Total]]</f>
        <v>0</v>
      </c>
    </row>
    <row r="623" spans="1:9">
      <c r="A623" s="128">
        <v>46203</v>
      </c>
      <c r="B623" s="129">
        <v>45991</v>
      </c>
      <c r="C623" s="130" t="s">
        <v>93</v>
      </c>
      <c r="D623" s="130" t="s">
        <v>87</v>
      </c>
      <c r="E623" s="130" t="s">
        <v>114</v>
      </c>
      <c r="F623" s="131">
        <v>6135779.75</v>
      </c>
      <c r="G623" s="132">
        <v>6135779.75</v>
      </c>
      <c r="H623" s="130" t="b">
        <f>[1]!Table1[[#This Row],[Calculated Total]]=[1]!Table1[[#This Row],[Adjusted Total]]</f>
        <v>1</v>
      </c>
      <c r="I623" s="127">
        <f>[1]!Table1[[#This Row],[Adjusted Total]]-[1]!Table1[[#This Row],[Calculated Total]]</f>
        <v>0</v>
      </c>
    </row>
    <row r="624" spans="1:9">
      <c r="A624" s="128">
        <v>46203</v>
      </c>
      <c r="B624" s="129">
        <v>45991</v>
      </c>
      <c r="C624" s="130" t="s">
        <v>93</v>
      </c>
      <c r="D624" s="130" t="s">
        <v>87</v>
      </c>
      <c r="E624" s="130" t="s">
        <v>115</v>
      </c>
      <c r="F624" s="131">
        <v>285506.84000000003</v>
      </c>
      <c r="G624" s="132">
        <v>285506.84000000003</v>
      </c>
      <c r="H624" s="130" t="b">
        <f>[1]!Table1[[#This Row],[Calculated Total]]=[1]!Table1[[#This Row],[Adjusted Total]]</f>
        <v>1</v>
      </c>
      <c r="I624" s="127">
        <f>[1]!Table1[[#This Row],[Adjusted Total]]-[1]!Table1[[#This Row],[Calculated Total]]</f>
        <v>0</v>
      </c>
    </row>
    <row r="625" spans="1:9">
      <c r="A625" s="128">
        <v>46203</v>
      </c>
      <c r="B625" s="129">
        <v>45991</v>
      </c>
      <c r="C625" s="130" t="s">
        <v>93</v>
      </c>
      <c r="D625" s="130" t="s">
        <v>87</v>
      </c>
      <c r="E625" s="130" t="s">
        <v>116</v>
      </c>
      <c r="F625" s="131">
        <v>2523375.4900000002</v>
      </c>
      <c r="G625" s="132">
        <v>2523375.4900000002</v>
      </c>
      <c r="H625" s="130" t="b">
        <f>[1]!Table1[[#This Row],[Calculated Total]]=[1]!Table1[[#This Row],[Adjusted Total]]</f>
        <v>1</v>
      </c>
      <c r="I625" s="127">
        <f>[1]!Table1[[#This Row],[Adjusted Total]]-[1]!Table1[[#This Row],[Calculated Total]]</f>
        <v>0</v>
      </c>
    </row>
    <row r="626" spans="1:9">
      <c r="A626" s="128">
        <v>46203</v>
      </c>
      <c r="B626" s="129">
        <v>45991</v>
      </c>
      <c r="C626" s="130" t="s">
        <v>93</v>
      </c>
      <c r="D626" s="130" t="s">
        <v>87</v>
      </c>
      <c r="E626" s="130" t="s">
        <v>117</v>
      </c>
      <c r="F626" s="131">
        <v>92953.17</v>
      </c>
      <c r="G626" s="132">
        <v>92953.17</v>
      </c>
      <c r="H626" s="130" t="b">
        <f>[1]!Table1[[#This Row],[Calculated Total]]=[1]!Table1[[#This Row],[Adjusted Total]]</f>
        <v>1</v>
      </c>
      <c r="I626" s="127">
        <f>[1]!Table1[[#This Row],[Adjusted Total]]-[1]!Table1[[#This Row],[Calculated Total]]</f>
        <v>0</v>
      </c>
    </row>
    <row r="627" spans="1:9">
      <c r="A627" s="128">
        <v>46203</v>
      </c>
      <c r="B627" s="129">
        <v>45991</v>
      </c>
      <c r="C627" s="130" t="s">
        <v>93</v>
      </c>
      <c r="D627" s="130" t="s">
        <v>87</v>
      </c>
      <c r="E627" s="130" t="s">
        <v>118</v>
      </c>
      <c r="F627" s="131">
        <v>17995.13</v>
      </c>
      <c r="G627" s="132">
        <v>17995.13</v>
      </c>
      <c r="H627" s="130" t="b">
        <f>[1]!Table1[[#This Row],[Calculated Total]]=[1]!Table1[[#This Row],[Adjusted Total]]</f>
        <v>1</v>
      </c>
      <c r="I627" s="127">
        <f>[1]!Table1[[#This Row],[Adjusted Total]]-[1]!Table1[[#This Row],[Calculated Total]]</f>
        <v>0</v>
      </c>
    </row>
    <row r="628" spans="1:9">
      <c r="A628" s="128">
        <v>46203</v>
      </c>
      <c r="B628" s="129">
        <v>45991</v>
      </c>
      <c r="C628" s="130" t="s">
        <v>119</v>
      </c>
      <c r="D628" s="130" t="s">
        <v>94</v>
      </c>
      <c r="E628" s="130" t="s">
        <v>120</v>
      </c>
      <c r="F628" s="131">
        <v>11498.7</v>
      </c>
      <c r="G628" s="132">
        <v>11498.7</v>
      </c>
      <c r="H628" s="130" t="b">
        <f>[1]!Table1[[#This Row],[Calculated Total]]=[1]!Table1[[#This Row],[Adjusted Total]]</f>
        <v>1</v>
      </c>
      <c r="I628" s="127">
        <f>[1]!Table1[[#This Row],[Adjusted Total]]-[1]!Table1[[#This Row],[Calculated Total]]</f>
        <v>0</v>
      </c>
    </row>
    <row r="629" spans="1:9">
      <c r="A629" s="128">
        <v>46203</v>
      </c>
      <c r="B629" s="129">
        <v>45991</v>
      </c>
      <c r="C629" s="130" t="s">
        <v>119</v>
      </c>
      <c r="D629" s="130" t="s">
        <v>94</v>
      </c>
      <c r="E629" s="130" t="s">
        <v>121</v>
      </c>
      <c r="F629" s="131">
        <v>609.25</v>
      </c>
      <c r="G629" s="132">
        <v>609.25</v>
      </c>
      <c r="H629" s="130" t="b">
        <f>[1]!Table1[[#This Row],[Calculated Total]]=[1]!Table1[[#This Row],[Adjusted Total]]</f>
        <v>1</v>
      </c>
      <c r="I629" s="127">
        <f>[1]!Table1[[#This Row],[Adjusted Total]]-[1]!Table1[[#This Row],[Calculated Total]]</f>
        <v>0</v>
      </c>
    </row>
    <row r="630" spans="1:9">
      <c r="A630" s="128">
        <v>46203</v>
      </c>
      <c r="B630" s="129">
        <v>45991</v>
      </c>
      <c r="C630" s="130" t="s">
        <v>119</v>
      </c>
      <c r="D630" s="130" t="s">
        <v>94</v>
      </c>
      <c r="E630" s="130" t="s">
        <v>122</v>
      </c>
      <c r="F630" s="131">
        <v>11221.62</v>
      </c>
      <c r="G630" s="132">
        <v>11221.62</v>
      </c>
      <c r="H630" s="130" t="b">
        <f>[1]!Table1[[#This Row],[Calculated Total]]=[1]!Table1[[#This Row],[Adjusted Total]]</f>
        <v>1</v>
      </c>
      <c r="I630" s="127">
        <f>[1]!Table1[[#This Row],[Adjusted Total]]-[1]!Table1[[#This Row],[Calculated Total]]</f>
        <v>0</v>
      </c>
    </row>
    <row r="631" spans="1:9">
      <c r="A631" s="128">
        <v>46203</v>
      </c>
      <c r="B631" s="129">
        <v>45991</v>
      </c>
      <c r="C631" s="130" t="s">
        <v>119</v>
      </c>
      <c r="D631" s="130" t="s">
        <v>94</v>
      </c>
      <c r="E631" s="130" t="s">
        <v>123</v>
      </c>
      <c r="F631" s="131">
        <v>36472.53</v>
      </c>
      <c r="G631" s="132">
        <v>36472.53</v>
      </c>
      <c r="H631" s="130" t="b">
        <f>[1]!Table1[[#This Row],[Calculated Total]]=[1]!Table1[[#This Row],[Adjusted Total]]</f>
        <v>1</v>
      </c>
      <c r="I631" s="127">
        <f>[1]!Table1[[#This Row],[Adjusted Total]]-[1]!Table1[[#This Row],[Calculated Total]]</f>
        <v>0</v>
      </c>
    </row>
    <row r="632" spans="1:9">
      <c r="A632" s="128">
        <v>46203</v>
      </c>
      <c r="B632" s="129">
        <v>45991</v>
      </c>
      <c r="C632" s="130" t="s">
        <v>119</v>
      </c>
      <c r="D632" s="130" t="s">
        <v>86</v>
      </c>
      <c r="E632" s="130" t="s">
        <v>124</v>
      </c>
      <c r="F632" s="131">
        <v>1276953.56</v>
      </c>
      <c r="G632" s="132">
        <v>1276953.56</v>
      </c>
      <c r="H632" s="130" t="b">
        <f>[1]!Table1[[#This Row],[Calculated Total]]=[1]!Table1[[#This Row],[Adjusted Total]]</f>
        <v>1</v>
      </c>
      <c r="I632" s="127">
        <f>[1]!Table1[[#This Row],[Adjusted Total]]-[1]!Table1[[#This Row],[Calculated Total]]</f>
        <v>0</v>
      </c>
    </row>
    <row r="633" spans="1:9">
      <c r="A633" s="128">
        <v>46203</v>
      </c>
      <c r="B633" s="129">
        <v>45991</v>
      </c>
      <c r="C633" s="130" t="s">
        <v>119</v>
      </c>
      <c r="D633" s="130" t="s">
        <v>86</v>
      </c>
      <c r="E633" s="130" t="s">
        <v>125</v>
      </c>
      <c r="F633" s="131">
        <v>30691.9</v>
      </c>
      <c r="G633" s="132">
        <v>30691.9</v>
      </c>
      <c r="H633" s="130" t="b">
        <f>[1]!Table1[[#This Row],[Calculated Total]]=[1]!Table1[[#This Row],[Adjusted Total]]</f>
        <v>1</v>
      </c>
      <c r="I633" s="127">
        <f>[1]!Table1[[#This Row],[Adjusted Total]]-[1]!Table1[[#This Row],[Calculated Total]]</f>
        <v>0</v>
      </c>
    </row>
    <row r="634" spans="1:9">
      <c r="A634" s="128">
        <v>46203</v>
      </c>
      <c r="B634" s="129">
        <v>45991</v>
      </c>
      <c r="C634" s="130" t="s">
        <v>119</v>
      </c>
      <c r="D634" s="130" t="s">
        <v>86</v>
      </c>
      <c r="E634" s="130" t="s">
        <v>126</v>
      </c>
      <c r="F634" s="131">
        <v>1255.03</v>
      </c>
      <c r="G634" s="132">
        <v>1255.03</v>
      </c>
      <c r="H634" s="130" t="b">
        <f>[1]!Table1[[#This Row],[Calculated Total]]=[1]!Table1[[#This Row],[Adjusted Total]]</f>
        <v>1</v>
      </c>
      <c r="I634" s="127">
        <f>[1]!Table1[[#This Row],[Adjusted Total]]-[1]!Table1[[#This Row],[Calculated Total]]</f>
        <v>0</v>
      </c>
    </row>
    <row r="635" spans="1:9">
      <c r="A635" s="128">
        <v>46203</v>
      </c>
      <c r="B635" s="129">
        <v>45991</v>
      </c>
      <c r="C635" s="130" t="s">
        <v>119</v>
      </c>
      <c r="D635" s="130" t="s">
        <v>86</v>
      </c>
      <c r="E635" s="130" t="s">
        <v>127</v>
      </c>
      <c r="F635" s="131">
        <v>40790.81</v>
      </c>
      <c r="G635" s="132">
        <v>40790.81</v>
      </c>
      <c r="H635" s="130" t="b">
        <f>[1]!Table1[[#This Row],[Calculated Total]]=[1]!Table1[[#This Row],[Adjusted Total]]</f>
        <v>1</v>
      </c>
      <c r="I635" s="127">
        <f>[1]!Table1[[#This Row],[Adjusted Total]]-[1]!Table1[[#This Row],[Calculated Total]]</f>
        <v>0</v>
      </c>
    </row>
    <row r="636" spans="1:9">
      <c r="A636" s="128">
        <v>46203</v>
      </c>
      <c r="B636" s="129">
        <v>45991</v>
      </c>
      <c r="C636" s="130" t="s">
        <v>119</v>
      </c>
      <c r="D636" s="130" t="s">
        <v>87</v>
      </c>
      <c r="E636" s="130" t="s">
        <v>88</v>
      </c>
      <c r="F636" s="131">
        <v>2780.76</v>
      </c>
      <c r="G636" s="132">
        <v>2780.76</v>
      </c>
      <c r="H636" s="130" t="b">
        <f>[1]!Table1[[#This Row],[Calculated Total]]=[1]!Table1[[#This Row],[Adjusted Total]]</f>
        <v>1</v>
      </c>
      <c r="I636" s="127">
        <f>[1]!Table1[[#This Row],[Adjusted Total]]-[1]!Table1[[#This Row],[Calculated Total]]</f>
        <v>0</v>
      </c>
    </row>
    <row r="637" spans="1:9">
      <c r="A637" s="128">
        <v>46203</v>
      </c>
      <c r="B637" s="129">
        <v>45991</v>
      </c>
      <c r="C637" s="130" t="s">
        <v>119</v>
      </c>
      <c r="D637" s="130" t="s">
        <v>87</v>
      </c>
      <c r="E637" s="130" t="s">
        <v>128</v>
      </c>
      <c r="F637" s="131">
        <v>2085.94</v>
      </c>
      <c r="G637" s="132">
        <v>2085.94</v>
      </c>
      <c r="H637" s="130" t="b">
        <f>[1]!Table1[[#This Row],[Calculated Total]]=[1]!Table1[[#This Row],[Adjusted Total]]</f>
        <v>1</v>
      </c>
      <c r="I637" s="127">
        <f>[1]!Table1[[#This Row],[Adjusted Total]]-[1]!Table1[[#This Row],[Calculated Total]]</f>
        <v>0</v>
      </c>
    </row>
    <row r="638" spans="1:9">
      <c r="A638" s="128">
        <v>46203</v>
      </c>
      <c r="B638" s="129">
        <v>45991</v>
      </c>
      <c r="C638" s="130" t="s">
        <v>119</v>
      </c>
      <c r="D638" s="130" t="s">
        <v>87</v>
      </c>
      <c r="E638" s="130" t="s">
        <v>129</v>
      </c>
      <c r="F638" s="131">
        <v>15336.21</v>
      </c>
      <c r="G638" s="132">
        <v>15336.21</v>
      </c>
      <c r="H638" s="130" t="b">
        <f>[1]!Table1[[#This Row],[Calculated Total]]=[1]!Table1[[#This Row],[Adjusted Total]]</f>
        <v>1</v>
      </c>
      <c r="I638" s="127">
        <f>[1]!Table1[[#This Row],[Adjusted Total]]-[1]!Table1[[#This Row],[Calculated Total]]</f>
        <v>0</v>
      </c>
    </row>
    <row r="639" spans="1:9">
      <c r="A639" s="128">
        <v>46203</v>
      </c>
      <c r="B639" s="129">
        <v>45991</v>
      </c>
      <c r="C639" s="130" t="s">
        <v>119</v>
      </c>
      <c r="D639" s="130" t="s">
        <v>87</v>
      </c>
      <c r="E639" s="130" t="s">
        <v>130</v>
      </c>
      <c r="F639" s="131">
        <v>194333.62</v>
      </c>
      <c r="G639" s="132">
        <v>194333.62</v>
      </c>
      <c r="H639" s="130" t="b">
        <f>[1]!Table1[[#This Row],[Calculated Total]]=[1]!Table1[[#This Row],[Adjusted Total]]</f>
        <v>1</v>
      </c>
      <c r="I639" s="127">
        <f>[1]!Table1[[#This Row],[Adjusted Total]]-[1]!Table1[[#This Row],[Calculated Total]]</f>
        <v>0</v>
      </c>
    </row>
    <row r="640" spans="1:9">
      <c r="A640" s="121">
        <v>46203</v>
      </c>
      <c r="B640" s="122">
        <v>45991</v>
      </c>
      <c r="C640" s="123" t="s">
        <v>119</v>
      </c>
      <c r="D640" s="123" t="s">
        <v>87</v>
      </c>
      <c r="E640" s="123" t="s">
        <v>131</v>
      </c>
      <c r="F640" s="124">
        <v>89660.33</v>
      </c>
      <c r="G640" s="125">
        <v>89660.33</v>
      </c>
      <c r="H640" s="123" t="b">
        <f>[1]!Table1[[#This Row],[Calculated Total]]=[1]!Table1[[#This Row],[Adjusted Total]]</f>
        <v>1</v>
      </c>
      <c r="I640" s="127">
        <f>[1]!Table1[[#This Row],[Adjusted Total]]-[1]!Table1[[#This Row],[Calculated Total]]</f>
        <v>0</v>
      </c>
    </row>
    <row r="641" spans="1:9">
      <c r="A641" s="128">
        <v>46203</v>
      </c>
      <c r="B641" s="129">
        <v>45991</v>
      </c>
      <c r="C641" s="130" t="s">
        <v>119</v>
      </c>
      <c r="D641" s="130" t="s">
        <v>87</v>
      </c>
      <c r="E641" s="130" t="s">
        <v>132</v>
      </c>
      <c r="F641" s="131">
        <v>30728.02</v>
      </c>
      <c r="G641" s="132">
        <v>30728.02</v>
      </c>
      <c r="H641" s="130" t="b">
        <f>[1]!Table1[[#This Row],[Calculated Total]]=[1]!Table1[[#This Row],[Adjusted Total]]</f>
        <v>1</v>
      </c>
      <c r="I641" s="127">
        <f>[1]!Table1[[#This Row],[Adjusted Total]]-[1]!Table1[[#This Row],[Calculated Total]]</f>
        <v>0</v>
      </c>
    </row>
    <row r="642" spans="1:9">
      <c r="A642" s="128">
        <v>46203</v>
      </c>
      <c r="B642" s="129">
        <v>45991</v>
      </c>
      <c r="C642" s="130" t="s">
        <v>119</v>
      </c>
      <c r="D642" s="130" t="s">
        <v>87</v>
      </c>
      <c r="E642" s="130" t="s">
        <v>133</v>
      </c>
      <c r="F642" s="131">
        <v>61341.4</v>
      </c>
      <c r="G642" s="132">
        <v>61341.4</v>
      </c>
      <c r="H642" s="130" t="b">
        <f>[1]!Table1[[#This Row],[Calculated Total]]=[1]!Table1[[#This Row],[Adjusted Total]]</f>
        <v>1</v>
      </c>
      <c r="I642" s="127">
        <f>[1]!Table1[[#This Row],[Adjusted Total]]-[1]!Table1[[#This Row],[Calculated Total]]</f>
        <v>0</v>
      </c>
    </row>
    <row r="643" spans="1:9">
      <c r="A643" s="128">
        <v>46203</v>
      </c>
      <c r="B643" s="129">
        <v>45991</v>
      </c>
      <c r="C643" s="130" t="s">
        <v>119</v>
      </c>
      <c r="D643" s="130" t="s">
        <v>87</v>
      </c>
      <c r="E643" s="130" t="s">
        <v>134</v>
      </c>
      <c r="F643" s="131">
        <v>1976.95</v>
      </c>
      <c r="G643" s="132">
        <v>1976.95</v>
      </c>
      <c r="H643" s="130" t="b">
        <f>[1]!Table1[[#This Row],[Calculated Total]]=[1]!Table1[[#This Row],[Adjusted Total]]</f>
        <v>1</v>
      </c>
      <c r="I643" s="127">
        <f>[1]!Table1[[#This Row],[Adjusted Total]]-[1]!Table1[[#This Row],[Calculated Total]]</f>
        <v>0</v>
      </c>
    </row>
    <row r="644" spans="1:9">
      <c r="A644" s="128">
        <v>46203</v>
      </c>
      <c r="B644" s="129">
        <v>45991</v>
      </c>
      <c r="C644" s="130" t="s">
        <v>119</v>
      </c>
      <c r="D644" s="130" t="s">
        <v>87</v>
      </c>
      <c r="E644" s="130" t="s">
        <v>135</v>
      </c>
      <c r="F644" s="131">
        <v>847.14</v>
      </c>
      <c r="G644" s="132">
        <v>847.14</v>
      </c>
      <c r="H644" s="130" t="b">
        <f>[1]!Table1[[#This Row],[Calculated Total]]=[1]!Table1[[#This Row],[Adjusted Total]]</f>
        <v>1</v>
      </c>
      <c r="I644" s="127">
        <f>[1]!Table1[[#This Row],[Adjusted Total]]-[1]!Table1[[#This Row],[Calculated Total]]</f>
        <v>0</v>
      </c>
    </row>
    <row r="645" spans="1:9">
      <c r="A645" s="128">
        <v>46203</v>
      </c>
      <c r="B645" s="129">
        <v>45991</v>
      </c>
      <c r="C645" s="130" t="s">
        <v>119</v>
      </c>
      <c r="D645" s="130" t="s">
        <v>87</v>
      </c>
      <c r="E645" s="130" t="s">
        <v>136</v>
      </c>
      <c r="F645" s="131">
        <v>6155.81</v>
      </c>
      <c r="G645" s="132">
        <v>6155.81</v>
      </c>
      <c r="H645" s="130" t="b">
        <f>[1]!Table1[[#This Row],[Calculated Total]]=[1]!Table1[[#This Row],[Adjusted Total]]</f>
        <v>1</v>
      </c>
      <c r="I645" s="127">
        <f>[1]!Table1[[#This Row],[Adjusted Total]]-[1]!Table1[[#This Row],[Calculated Total]]</f>
        <v>0</v>
      </c>
    </row>
    <row r="646" spans="1:9">
      <c r="A646" s="128">
        <v>46203</v>
      </c>
      <c r="B646" s="129">
        <v>45991</v>
      </c>
      <c r="C646" s="130" t="s">
        <v>119</v>
      </c>
      <c r="D646" s="130" t="s">
        <v>87</v>
      </c>
      <c r="E646" s="130" t="s">
        <v>137</v>
      </c>
      <c r="F646" s="131">
        <v>2414.33</v>
      </c>
      <c r="G646" s="132">
        <v>2414.33</v>
      </c>
      <c r="H646" s="130" t="b">
        <f>[1]!Table1[[#This Row],[Calculated Total]]=[1]!Table1[[#This Row],[Adjusted Total]]</f>
        <v>1</v>
      </c>
      <c r="I646" s="127">
        <f>[1]!Table1[[#This Row],[Adjusted Total]]-[1]!Table1[[#This Row],[Calculated Total]]</f>
        <v>0</v>
      </c>
    </row>
    <row r="647" spans="1:9">
      <c r="A647" s="128">
        <v>46203</v>
      </c>
      <c r="B647" s="129">
        <v>45991</v>
      </c>
      <c r="C647" s="130" t="s">
        <v>119</v>
      </c>
      <c r="D647" s="130" t="s">
        <v>87</v>
      </c>
      <c r="E647" s="130" t="s">
        <v>138</v>
      </c>
      <c r="F647" s="131">
        <v>45314.879999999997</v>
      </c>
      <c r="G647" s="132">
        <v>45314.879999999997</v>
      </c>
      <c r="H647" s="130" t="b">
        <f>[1]!Table1[[#This Row],[Calculated Total]]=[1]!Table1[[#This Row],[Adjusted Total]]</f>
        <v>1</v>
      </c>
      <c r="I647" s="127">
        <f>[1]!Table1[[#This Row],[Adjusted Total]]-[1]!Table1[[#This Row],[Calculated Total]]</f>
        <v>0</v>
      </c>
    </row>
    <row r="648" spans="1:9">
      <c r="A648" s="128">
        <v>46203</v>
      </c>
      <c r="B648" s="129">
        <v>45991</v>
      </c>
      <c r="C648" s="130" t="s">
        <v>119</v>
      </c>
      <c r="D648" s="130" t="s">
        <v>87</v>
      </c>
      <c r="E648" s="130" t="s">
        <v>139</v>
      </c>
      <c r="F648" s="131">
        <v>8700.1</v>
      </c>
      <c r="G648" s="132">
        <v>8700.1</v>
      </c>
      <c r="H648" s="130" t="b">
        <f>[1]!Table1[[#This Row],[Calculated Total]]=[1]!Table1[[#This Row],[Adjusted Total]]</f>
        <v>1</v>
      </c>
      <c r="I648" s="127">
        <f>[1]!Table1[[#This Row],[Adjusted Total]]-[1]!Table1[[#This Row],[Calculated Total]]</f>
        <v>0</v>
      </c>
    </row>
    <row r="649" spans="1:9">
      <c r="A649" s="128">
        <v>46203</v>
      </c>
      <c r="B649" s="129">
        <v>45991</v>
      </c>
      <c r="C649" s="130" t="s">
        <v>119</v>
      </c>
      <c r="D649" s="130" t="s">
        <v>87</v>
      </c>
      <c r="E649" s="130" t="s">
        <v>140</v>
      </c>
      <c r="F649" s="131">
        <v>473131.47</v>
      </c>
      <c r="G649" s="132">
        <v>473131.47</v>
      </c>
      <c r="H649" s="130" t="b">
        <f>[1]!Table1[[#This Row],[Calculated Total]]=[1]!Table1[[#This Row],[Adjusted Total]]</f>
        <v>1</v>
      </c>
      <c r="I649" s="127">
        <f>[1]!Table1[[#This Row],[Adjusted Total]]-[1]!Table1[[#This Row],[Calculated Total]]</f>
        <v>0</v>
      </c>
    </row>
    <row r="650" spans="1:9">
      <c r="A650" s="128">
        <v>46203</v>
      </c>
      <c r="B650" s="129">
        <v>45991</v>
      </c>
      <c r="C650" s="130" t="s">
        <v>119</v>
      </c>
      <c r="D650" s="130" t="s">
        <v>87</v>
      </c>
      <c r="E650" s="130" t="s">
        <v>141</v>
      </c>
      <c r="F650" s="131">
        <v>7633.28</v>
      </c>
      <c r="G650" s="132">
        <v>7633.28</v>
      </c>
      <c r="H650" s="130" t="b">
        <f>[1]!Table1[[#This Row],[Calculated Total]]=[1]!Table1[[#This Row],[Adjusted Total]]</f>
        <v>1</v>
      </c>
      <c r="I650" s="127">
        <f>[1]!Table1[[#This Row],[Adjusted Total]]-[1]!Table1[[#This Row],[Calculated Total]]</f>
        <v>0</v>
      </c>
    </row>
    <row r="651" spans="1:9">
      <c r="A651" s="128">
        <v>46203</v>
      </c>
      <c r="B651" s="129">
        <v>45991</v>
      </c>
      <c r="C651" s="130" t="s">
        <v>119</v>
      </c>
      <c r="D651" s="130" t="s">
        <v>87</v>
      </c>
      <c r="E651" s="130" t="s">
        <v>142</v>
      </c>
      <c r="F651" s="131">
        <v>3258.85</v>
      </c>
      <c r="G651" s="132">
        <v>3258.85</v>
      </c>
      <c r="H651" s="130" t="b">
        <f>[1]!Table1[[#This Row],[Calculated Total]]=[1]!Table1[[#This Row],[Adjusted Total]]</f>
        <v>1</v>
      </c>
      <c r="I651" s="127">
        <f>[1]!Table1[[#This Row],[Adjusted Total]]-[1]!Table1[[#This Row],[Calculated Total]]</f>
        <v>0</v>
      </c>
    </row>
    <row r="652" spans="1:9">
      <c r="A652" s="128">
        <v>46203</v>
      </c>
      <c r="B652" s="129">
        <v>45991</v>
      </c>
      <c r="C652" s="130" t="s">
        <v>119</v>
      </c>
      <c r="D652" s="130" t="s">
        <v>87</v>
      </c>
      <c r="E652" s="130" t="s">
        <v>143</v>
      </c>
      <c r="F652" s="131">
        <v>10131.11</v>
      </c>
      <c r="G652" s="132">
        <v>10131.11</v>
      </c>
      <c r="H652" s="130" t="b">
        <f>[1]!Table1[[#This Row],[Calculated Total]]=[1]!Table1[[#This Row],[Adjusted Total]]</f>
        <v>1</v>
      </c>
      <c r="I652" s="127">
        <f>[1]!Table1[[#This Row],[Adjusted Total]]-[1]!Table1[[#This Row],[Calculated Total]]</f>
        <v>0</v>
      </c>
    </row>
    <row r="653" spans="1:9">
      <c r="A653" s="128">
        <v>46203</v>
      </c>
      <c r="B653" s="129">
        <v>45991</v>
      </c>
      <c r="C653" s="130" t="s">
        <v>119</v>
      </c>
      <c r="D653" s="130" t="s">
        <v>87</v>
      </c>
      <c r="E653" s="130" t="s">
        <v>144</v>
      </c>
      <c r="F653" s="131">
        <v>370.93</v>
      </c>
      <c r="G653" s="132">
        <v>370.93</v>
      </c>
      <c r="H653" s="130" t="b">
        <f>[1]!Table1[[#This Row],[Calculated Total]]=[1]!Table1[[#This Row],[Adjusted Total]]</f>
        <v>1</v>
      </c>
      <c r="I653" s="127">
        <f>[1]!Table1[[#This Row],[Adjusted Total]]-[1]!Table1[[#This Row],[Calculated Total]]</f>
        <v>0</v>
      </c>
    </row>
    <row r="654" spans="1:9">
      <c r="A654" s="128">
        <v>46203</v>
      </c>
      <c r="B654" s="129">
        <v>45991</v>
      </c>
      <c r="C654" s="130" t="s">
        <v>145</v>
      </c>
      <c r="D654" s="130" t="s">
        <v>94</v>
      </c>
      <c r="E654" s="130" t="s">
        <v>146</v>
      </c>
      <c r="F654" s="131">
        <v>32616.36</v>
      </c>
      <c r="G654" s="132">
        <v>32616.36</v>
      </c>
      <c r="H654" s="130" t="b">
        <f>[1]!Table1[[#This Row],[Calculated Total]]=[1]!Table1[[#This Row],[Adjusted Total]]</f>
        <v>1</v>
      </c>
      <c r="I654" s="127">
        <f>[1]!Table1[[#This Row],[Adjusted Total]]-[1]!Table1[[#This Row],[Calculated Total]]</f>
        <v>0</v>
      </c>
    </row>
    <row r="655" spans="1:9">
      <c r="A655" s="128">
        <v>46203</v>
      </c>
      <c r="B655" s="129">
        <v>45991</v>
      </c>
      <c r="C655" s="130" t="s">
        <v>145</v>
      </c>
      <c r="D655" s="130" t="s">
        <v>94</v>
      </c>
      <c r="E655" s="130" t="s">
        <v>147</v>
      </c>
      <c r="F655" s="131">
        <v>13620.96</v>
      </c>
      <c r="G655" s="132">
        <v>13620.96</v>
      </c>
      <c r="H655" s="130" t="b">
        <f>[1]!Table1[[#This Row],[Calculated Total]]=[1]!Table1[[#This Row],[Adjusted Total]]</f>
        <v>1</v>
      </c>
      <c r="I655" s="127">
        <f>[1]!Table1[[#This Row],[Adjusted Total]]-[1]!Table1[[#This Row],[Calculated Total]]</f>
        <v>0</v>
      </c>
    </row>
    <row r="656" spans="1:9">
      <c r="A656" s="128">
        <v>46203</v>
      </c>
      <c r="B656" s="129">
        <v>45991</v>
      </c>
      <c r="C656" s="130" t="s">
        <v>145</v>
      </c>
      <c r="D656" s="130" t="s">
        <v>86</v>
      </c>
      <c r="E656" s="130" t="s">
        <v>148</v>
      </c>
      <c r="F656" s="131">
        <v>191985.28</v>
      </c>
      <c r="G656" s="132">
        <v>191985.28</v>
      </c>
      <c r="H656" s="130" t="b">
        <f>[1]!Table1[[#This Row],[Calculated Total]]=[1]!Table1[[#This Row],[Adjusted Total]]</f>
        <v>1</v>
      </c>
      <c r="I656" s="127">
        <f>[1]!Table1[[#This Row],[Adjusted Total]]-[1]!Table1[[#This Row],[Calculated Total]]</f>
        <v>0</v>
      </c>
    </row>
    <row r="657" spans="1:9">
      <c r="A657" s="128">
        <v>46203</v>
      </c>
      <c r="B657" s="129">
        <v>45991</v>
      </c>
      <c r="C657" s="130" t="s">
        <v>145</v>
      </c>
      <c r="D657" s="130" t="s">
        <v>86</v>
      </c>
      <c r="E657" s="130" t="s">
        <v>149</v>
      </c>
      <c r="F657" s="131">
        <v>1387870.56</v>
      </c>
      <c r="G657" s="132">
        <v>1387870.56</v>
      </c>
      <c r="H657" s="130" t="b">
        <f>[1]!Table1[[#This Row],[Calculated Total]]=[1]!Table1[[#This Row],[Adjusted Total]]</f>
        <v>1</v>
      </c>
      <c r="I657" s="127">
        <f>[1]!Table1[[#This Row],[Adjusted Total]]-[1]!Table1[[#This Row],[Calculated Total]]</f>
        <v>0</v>
      </c>
    </row>
    <row r="658" spans="1:9">
      <c r="A658" s="128">
        <v>46203</v>
      </c>
      <c r="B658" s="129">
        <v>45991</v>
      </c>
      <c r="C658" s="130" t="s">
        <v>145</v>
      </c>
      <c r="D658" s="130" t="s">
        <v>86</v>
      </c>
      <c r="E658" s="130" t="s">
        <v>150</v>
      </c>
      <c r="F658" s="131">
        <v>1549165.37</v>
      </c>
      <c r="G658" s="132">
        <v>1549165.37</v>
      </c>
      <c r="H658" s="130" t="b">
        <f>[1]!Table1[[#This Row],[Calculated Total]]=[1]!Table1[[#This Row],[Adjusted Total]]</f>
        <v>1</v>
      </c>
      <c r="I658" s="127">
        <f>[1]!Table1[[#This Row],[Adjusted Total]]-[1]!Table1[[#This Row],[Calculated Total]]</f>
        <v>0</v>
      </c>
    </row>
    <row r="659" spans="1:9">
      <c r="A659" s="128">
        <v>46203</v>
      </c>
      <c r="B659" s="129">
        <v>45991</v>
      </c>
      <c r="C659" s="130" t="s">
        <v>145</v>
      </c>
      <c r="D659" s="130" t="s">
        <v>86</v>
      </c>
      <c r="E659" s="130" t="s">
        <v>151</v>
      </c>
      <c r="F659" s="131">
        <v>143970.07999999999</v>
      </c>
      <c r="G659" s="132">
        <v>143970.07999999999</v>
      </c>
      <c r="H659" s="130" t="b">
        <f>[1]!Table1[[#This Row],[Calculated Total]]=[1]!Table1[[#This Row],[Adjusted Total]]</f>
        <v>1</v>
      </c>
      <c r="I659" s="127">
        <f>[1]!Table1[[#This Row],[Adjusted Total]]-[1]!Table1[[#This Row],[Calculated Total]]</f>
        <v>0</v>
      </c>
    </row>
    <row r="660" spans="1:9">
      <c r="A660" s="128">
        <v>46203</v>
      </c>
      <c r="B660" s="129">
        <v>45991</v>
      </c>
      <c r="C660" s="130" t="s">
        <v>145</v>
      </c>
      <c r="D660" s="130" t="s">
        <v>86</v>
      </c>
      <c r="E660" s="130" t="s">
        <v>152</v>
      </c>
      <c r="F660" s="131">
        <v>929.46</v>
      </c>
      <c r="G660" s="132">
        <v>929.46</v>
      </c>
      <c r="H660" s="130" t="b">
        <f>[1]!Table1[[#This Row],[Calculated Total]]=[1]!Table1[[#This Row],[Adjusted Total]]</f>
        <v>1</v>
      </c>
      <c r="I660" s="127">
        <f>[1]!Table1[[#This Row],[Adjusted Total]]-[1]!Table1[[#This Row],[Calculated Total]]</f>
        <v>0</v>
      </c>
    </row>
    <row r="661" spans="1:9">
      <c r="A661" s="128">
        <v>46203</v>
      </c>
      <c r="B661" s="129">
        <v>45991</v>
      </c>
      <c r="C661" s="130" t="s">
        <v>145</v>
      </c>
      <c r="D661" s="130" t="s">
        <v>86</v>
      </c>
      <c r="E661" s="130" t="s">
        <v>153</v>
      </c>
      <c r="F661" s="131">
        <v>739.32</v>
      </c>
      <c r="G661" s="132">
        <v>739.32</v>
      </c>
      <c r="H661" s="130" t="b">
        <f>[1]!Table1[[#This Row],[Calculated Total]]=[1]!Table1[[#This Row],[Adjusted Total]]</f>
        <v>1</v>
      </c>
      <c r="I661" s="127">
        <f>[1]!Table1[[#This Row],[Adjusted Total]]-[1]!Table1[[#This Row],[Calculated Total]]</f>
        <v>0</v>
      </c>
    </row>
    <row r="662" spans="1:9">
      <c r="A662" s="128">
        <v>46203</v>
      </c>
      <c r="B662" s="129">
        <v>45991</v>
      </c>
      <c r="C662" s="130" t="s">
        <v>145</v>
      </c>
      <c r="D662" s="130" t="s">
        <v>86</v>
      </c>
      <c r="E662" s="130" t="s">
        <v>154</v>
      </c>
      <c r="F662" s="131">
        <v>122456.61</v>
      </c>
      <c r="G662" s="132">
        <v>122456.61</v>
      </c>
      <c r="H662" s="130" t="b">
        <f>[1]!Table1[[#This Row],[Calculated Total]]=[1]!Table1[[#This Row],[Adjusted Total]]</f>
        <v>1</v>
      </c>
      <c r="I662" s="127">
        <f>[1]!Table1[[#This Row],[Adjusted Total]]-[1]!Table1[[#This Row],[Calculated Total]]</f>
        <v>0</v>
      </c>
    </row>
    <row r="663" spans="1:9">
      <c r="A663" s="128">
        <v>46203</v>
      </c>
      <c r="B663" s="129">
        <v>45991</v>
      </c>
      <c r="C663" s="130" t="s">
        <v>145</v>
      </c>
      <c r="D663" s="130" t="s">
        <v>86</v>
      </c>
      <c r="E663" s="130" t="s">
        <v>155</v>
      </c>
      <c r="F663" s="131">
        <v>275323.19</v>
      </c>
      <c r="G663" s="132">
        <v>275323.19</v>
      </c>
      <c r="H663" s="130" t="b">
        <f>[1]!Table1[[#This Row],[Calculated Total]]=[1]!Table1[[#This Row],[Adjusted Total]]</f>
        <v>1</v>
      </c>
      <c r="I663" s="127">
        <f>[1]!Table1[[#This Row],[Adjusted Total]]-[1]!Table1[[#This Row],[Calculated Total]]</f>
        <v>0</v>
      </c>
    </row>
    <row r="664" spans="1:9">
      <c r="A664" s="128">
        <v>46203</v>
      </c>
      <c r="B664" s="129">
        <v>45991</v>
      </c>
      <c r="C664" s="130" t="s">
        <v>156</v>
      </c>
      <c r="D664" s="130" t="s">
        <v>86</v>
      </c>
      <c r="E664" s="130" t="s">
        <v>157</v>
      </c>
      <c r="F664" s="131">
        <v>165784.32999999999</v>
      </c>
      <c r="G664" s="132">
        <v>165784.32999999999</v>
      </c>
      <c r="H664" s="130" t="b">
        <f>[1]!Table1[[#This Row],[Calculated Total]]=[1]!Table1[[#This Row],[Adjusted Total]]</f>
        <v>1</v>
      </c>
      <c r="I664" s="127">
        <f>[1]!Table1[[#This Row],[Adjusted Total]]-[1]!Table1[[#This Row],[Calculated Total]]</f>
        <v>0</v>
      </c>
    </row>
    <row r="665" spans="1:9">
      <c r="A665" s="128">
        <v>46203</v>
      </c>
      <c r="B665" s="129">
        <v>45991</v>
      </c>
      <c r="C665" s="130" t="s">
        <v>156</v>
      </c>
      <c r="D665" s="130" t="s">
        <v>86</v>
      </c>
      <c r="E665" s="130" t="s">
        <v>158</v>
      </c>
      <c r="F665" s="131">
        <v>3600.77</v>
      </c>
      <c r="G665" s="132">
        <v>3600.77</v>
      </c>
      <c r="H665" s="130" t="b">
        <f>[1]!Table1[[#This Row],[Calculated Total]]=[1]!Table1[[#This Row],[Adjusted Total]]</f>
        <v>1</v>
      </c>
      <c r="I665" s="127">
        <f>[1]!Table1[[#This Row],[Adjusted Total]]-[1]!Table1[[#This Row],[Calculated Total]]</f>
        <v>0</v>
      </c>
    </row>
    <row r="666" spans="1:9">
      <c r="A666" s="128">
        <v>46203</v>
      </c>
      <c r="B666" s="129">
        <v>45991</v>
      </c>
      <c r="C666" s="130" t="s">
        <v>156</v>
      </c>
      <c r="D666" s="130" t="s">
        <v>86</v>
      </c>
      <c r="E666" s="130" t="s">
        <v>159</v>
      </c>
      <c r="F666" s="131">
        <v>2760.74</v>
      </c>
      <c r="G666" s="132">
        <v>2760.74</v>
      </c>
      <c r="H666" s="130" t="b">
        <f>[1]!Table1[[#This Row],[Calculated Total]]=[1]!Table1[[#This Row],[Adjusted Total]]</f>
        <v>1</v>
      </c>
      <c r="I666" s="127">
        <f>[1]!Table1[[#This Row],[Adjusted Total]]-[1]!Table1[[#This Row],[Calculated Total]]</f>
        <v>0</v>
      </c>
    </row>
    <row r="667" spans="1:9">
      <c r="A667" s="128">
        <v>46203</v>
      </c>
      <c r="B667" s="129">
        <v>45991</v>
      </c>
      <c r="C667" s="130" t="s">
        <v>160</v>
      </c>
      <c r="D667" s="130" t="s">
        <v>94</v>
      </c>
      <c r="E667" s="130" t="s">
        <v>161</v>
      </c>
      <c r="F667" s="131">
        <v>4589.82</v>
      </c>
      <c r="G667" s="132">
        <v>4589.82</v>
      </c>
      <c r="H667" s="130" t="b">
        <f>[1]!Table1[[#This Row],[Calculated Total]]=[1]!Table1[[#This Row],[Adjusted Total]]</f>
        <v>1</v>
      </c>
      <c r="I667" s="127">
        <f>[1]!Table1[[#This Row],[Adjusted Total]]-[1]!Table1[[#This Row],[Calculated Total]]</f>
        <v>0</v>
      </c>
    </row>
    <row r="668" spans="1:9">
      <c r="A668" s="128">
        <v>46203</v>
      </c>
      <c r="B668" s="129">
        <v>45991</v>
      </c>
      <c r="C668" s="130" t="s">
        <v>160</v>
      </c>
      <c r="D668" s="130" t="s">
        <v>86</v>
      </c>
      <c r="E668" s="130" t="s">
        <v>162</v>
      </c>
      <c r="F668" s="131">
        <v>239.69</v>
      </c>
      <c r="G668" s="132">
        <v>239.69</v>
      </c>
      <c r="H668" s="130" t="b">
        <f>[1]!Table1[[#This Row],[Calculated Total]]=[1]!Table1[[#This Row],[Adjusted Total]]</f>
        <v>1</v>
      </c>
      <c r="I668" s="127">
        <f>[1]!Table1[[#This Row],[Adjusted Total]]-[1]!Table1[[#This Row],[Calculated Total]]</f>
        <v>0</v>
      </c>
    </row>
    <row r="669" spans="1:9">
      <c r="A669" s="128">
        <v>46203</v>
      </c>
      <c r="B669" s="129">
        <v>45991</v>
      </c>
      <c r="C669" s="130" t="s">
        <v>160</v>
      </c>
      <c r="D669" s="130" t="s">
        <v>86</v>
      </c>
      <c r="E669" s="130" t="s">
        <v>160</v>
      </c>
      <c r="F669" s="131">
        <v>594.64</v>
      </c>
      <c r="G669" s="132">
        <v>594.64</v>
      </c>
      <c r="H669" s="130" t="b">
        <f>[1]!Table1[[#This Row],[Calculated Total]]=[1]!Table1[[#This Row],[Adjusted Total]]</f>
        <v>1</v>
      </c>
      <c r="I669" s="127">
        <f>[1]!Table1[[#This Row],[Adjusted Total]]-[1]!Table1[[#This Row],[Calculated Total]]</f>
        <v>0</v>
      </c>
    </row>
    <row r="670" spans="1:9">
      <c r="A670" s="128">
        <v>46203</v>
      </c>
      <c r="B670" s="129">
        <v>45991</v>
      </c>
      <c r="C670" s="130" t="s">
        <v>160</v>
      </c>
      <c r="D670" s="130" t="s">
        <v>86</v>
      </c>
      <c r="E670" s="130" t="s">
        <v>163</v>
      </c>
      <c r="F670" s="131">
        <v>928305.59</v>
      </c>
      <c r="G670" s="132">
        <v>928305.59</v>
      </c>
      <c r="H670" s="130" t="b">
        <f>[1]!Table1[[#This Row],[Calculated Total]]=[1]!Table1[[#This Row],[Adjusted Total]]</f>
        <v>1</v>
      </c>
      <c r="I670" s="127">
        <f>[1]!Table1[[#This Row],[Adjusted Total]]-[1]!Table1[[#This Row],[Calculated Total]]</f>
        <v>0</v>
      </c>
    </row>
    <row r="671" spans="1:9">
      <c r="A671" s="128">
        <v>46203</v>
      </c>
      <c r="B671" s="129">
        <v>45991</v>
      </c>
      <c r="C671" s="130" t="s">
        <v>160</v>
      </c>
      <c r="D671" s="130" t="s">
        <v>87</v>
      </c>
      <c r="E671" s="130" t="s">
        <v>164</v>
      </c>
      <c r="F671" s="131">
        <v>910.33</v>
      </c>
      <c r="G671" s="132">
        <v>910.33</v>
      </c>
      <c r="H671" s="130" t="b">
        <f>[1]!Table1[[#This Row],[Calculated Total]]=[1]!Table1[[#This Row],[Adjusted Total]]</f>
        <v>1</v>
      </c>
      <c r="I671" s="127">
        <f>[1]!Table1[[#This Row],[Adjusted Total]]-[1]!Table1[[#This Row],[Calculated Total]]</f>
        <v>0</v>
      </c>
    </row>
    <row r="672" spans="1:9">
      <c r="A672" s="128">
        <v>46203</v>
      </c>
      <c r="B672" s="129">
        <v>45991</v>
      </c>
      <c r="C672" s="130" t="s">
        <v>160</v>
      </c>
      <c r="D672" s="130" t="s">
        <v>87</v>
      </c>
      <c r="E672" s="130" t="s">
        <v>165</v>
      </c>
      <c r="F672" s="131">
        <v>910.33</v>
      </c>
      <c r="G672" s="132">
        <v>910.33</v>
      </c>
      <c r="H672" s="130" t="b">
        <f>[1]!Table1[[#This Row],[Calculated Total]]=[1]!Table1[[#This Row],[Adjusted Total]]</f>
        <v>1</v>
      </c>
      <c r="I672" s="127">
        <f>[1]!Table1[[#This Row],[Adjusted Total]]-[1]!Table1[[#This Row],[Calculated Total]]</f>
        <v>0</v>
      </c>
    </row>
    <row r="673" spans="1:9">
      <c r="A673" s="128">
        <v>46203</v>
      </c>
      <c r="B673" s="129">
        <v>45991</v>
      </c>
      <c r="C673" s="130" t="s">
        <v>166</v>
      </c>
      <c r="D673" s="130" t="s">
        <v>86</v>
      </c>
      <c r="E673" s="130" t="s">
        <v>167</v>
      </c>
      <c r="F673" s="131">
        <v>1266797.25</v>
      </c>
      <c r="G673" s="132">
        <v>1266797.25</v>
      </c>
      <c r="H673" s="130" t="b">
        <f>[1]!Table1[[#This Row],[Calculated Total]]=[1]!Table1[[#This Row],[Adjusted Total]]</f>
        <v>1</v>
      </c>
      <c r="I673" s="127">
        <f>[1]!Table1[[#This Row],[Adjusted Total]]-[1]!Table1[[#This Row],[Calculated Total]]</f>
        <v>0</v>
      </c>
    </row>
    <row r="674" spans="1:9">
      <c r="A674" s="128">
        <v>46203</v>
      </c>
      <c r="B674" s="129">
        <v>45991</v>
      </c>
      <c r="C674" s="130" t="s">
        <v>166</v>
      </c>
      <c r="D674" s="130" t="s">
        <v>86</v>
      </c>
      <c r="E674" s="130" t="s">
        <v>168</v>
      </c>
      <c r="F674" s="131">
        <v>480298.51</v>
      </c>
      <c r="G674" s="132">
        <v>480298.51</v>
      </c>
      <c r="H674" s="130" t="b">
        <f>[1]!Table1[[#This Row],[Calculated Total]]=[1]!Table1[[#This Row],[Adjusted Total]]</f>
        <v>1</v>
      </c>
      <c r="I674" s="127">
        <f>[1]!Table1[[#This Row],[Adjusted Total]]-[1]!Table1[[#This Row],[Calculated Total]]</f>
        <v>0</v>
      </c>
    </row>
    <row r="675" spans="1:9">
      <c r="A675" s="128">
        <v>46203</v>
      </c>
      <c r="B675" s="129">
        <v>45991</v>
      </c>
      <c r="C675" s="130" t="s">
        <v>166</v>
      </c>
      <c r="D675" s="130" t="s">
        <v>87</v>
      </c>
      <c r="E675" s="130" t="s">
        <v>169</v>
      </c>
      <c r="F675" s="131">
        <v>47342.97</v>
      </c>
      <c r="G675" s="132">
        <v>47342.97</v>
      </c>
      <c r="H675" s="130" t="b">
        <f>[1]!Table1[[#This Row],[Calculated Total]]=[1]!Table1[[#This Row],[Adjusted Total]]</f>
        <v>1</v>
      </c>
      <c r="I675" s="127">
        <f>[1]!Table1[[#This Row],[Adjusted Total]]-[1]!Table1[[#This Row],[Calculated Total]]</f>
        <v>0</v>
      </c>
    </row>
    <row r="676" spans="1:9">
      <c r="A676" s="128">
        <v>46203</v>
      </c>
      <c r="B676" s="129">
        <v>45991</v>
      </c>
      <c r="C676" s="130" t="s">
        <v>166</v>
      </c>
      <c r="D676" s="130" t="s">
        <v>87</v>
      </c>
      <c r="E676" s="130" t="s">
        <v>170</v>
      </c>
      <c r="F676" s="131">
        <v>4007.52</v>
      </c>
      <c r="G676" s="132">
        <v>4007.52</v>
      </c>
      <c r="H676" s="130" t="b">
        <f>[1]!Table1[[#This Row],[Calculated Total]]=[1]!Table1[[#This Row],[Adjusted Total]]</f>
        <v>1</v>
      </c>
      <c r="I676" s="127">
        <f>[1]!Table1[[#This Row],[Adjusted Total]]-[1]!Table1[[#This Row],[Calculated Total]]</f>
        <v>0</v>
      </c>
    </row>
    <row r="677" spans="1:9">
      <c r="A677" s="121">
        <v>46203</v>
      </c>
      <c r="B677" s="122">
        <v>45991</v>
      </c>
      <c r="C677" s="123" t="s">
        <v>166</v>
      </c>
      <c r="D677" s="123" t="s">
        <v>87</v>
      </c>
      <c r="E677" s="123" t="s">
        <v>171</v>
      </c>
      <c r="F677" s="124">
        <v>134753.97</v>
      </c>
      <c r="G677" s="125">
        <v>134753.97</v>
      </c>
      <c r="H677" s="123" t="b">
        <f>[1]!Table1[[#This Row],[Calculated Total]]=[1]!Table1[[#This Row],[Adjusted Total]]</f>
        <v>1</v>
      </c>
      <c r="I677" s="127">
        <f>[1]!Table1[[#This Row],[Adjusted Total]]-[1]!Table1[[#This Row],[Calculated Total]]</f>
        <v>0</v>
      </c>
    </row>
    <row r="678" spans="1:9">
      <c r="A678" s="128">
        <v>46203</v>
      </c>
      <c r="B678" s="129">
        <v>45991</v>
      </c>
      <c r="C678" s="130" t="s">
        <v>166</v>
      </c>
      <c r="D678" s="130" t="s">
        <v>87</v>
      </c>
      <c r="E678" s="130" t="s">
        <v>172</v>
      </c>
      <c r="F678" s="131">
        <v>436.2</v>
      </c>
      <c r="G678" s="132">
        <v>436.2</v>
      </c>
      <c r="H678" s="130" t="b">
        <f>[1]!Table1[[#This Row],[Calculated Total]]=[1]!Table1[[#This Row],[Adjusted Total]]</f>
        <v>1</v>
      </c>
      <c r="I678" s="127">
        <f>[1]!Table1[[#This Row],[Adjusted Total]]-[1]!Table1[[#This Row],[Calculated Total]]</f>
        <v>0</v>
      </c>
    </row>
    <row r="679" spans="1:9">
      <c r="A679" s="128">
        <v>46203</v>
      </c>
      <c r="B679" s="129">
        <v>45991</v>
      </c>
      <c r="C679" s="130" t="s">
        <v>166</v>
      </c>
      <c r="D679" s="130" t="s">
        <v>87</v>
      </c>
      <c r="E679" s="130" t="s">
        <v>173</v>
      </c>
      <c r="F679" s="131">
        <v>4380.46</v>
      </c>
      <c r="G679" s="132">
        <v>4380.46</v>
      </c>
      <c r="H679" s="130" t="b">
        <f>[1]!Table1[[#This Row],[Calculated Total]]=[1]!Table1[[#This Row],[Adjusted Total]]</f>
        <v>1</v>
      </c>
      <c r="I679" s="127">
        <f>[1]!Table1[[#This Row],[Adjusted Total]]-[1]!Table1[[#This Row],[Calculated Total]]</f>
        <v>0</v>
      </c>
    </row>
    <row r="680" spans="1:9">
      <c r="A680" s="128">
        <v>46203</v>
      </c>
      <c r="B680" s="129">
        <v>45991</v>
      </c>
      <c r="C680" s="130" t="s">
        <v>166</v>
      </c>
      <c r="D680" s="130" t="s">
        <v>87</v>
      </c>
      <c r="E680" s="130" t="s">
        <v>174</v>
      </c>
      <c r="F680" s="131">
        <v>5472.18</v>
      </c>
      <c r="G680" s="132">
        <v>5472.18</v>
      </c>
      <c r="H680" s="130" t="b">
        <f>[1]!Table1[[#This Row],[Calculated Total]]=[1]!Table1[[#This Row],[Adjusted Total]]</f>
        <v>1</v>
      </c>
      <c r="I680" s="127">
        <f>[1]!Table1[[#This Row],[Adjusted Total]]-[1]!Table1[[#This Row],[Calculated Total]]</f>
        <v>0</v>
      </c>
    </row>
    <row r="681" spans="1:9">
      <c r="A681" s="128">
        <v>46203</v>
      </c>
      <c r="B681" s="129">
        <v>45991</v>
      </c>
      <c r="C681" s="130" t="s">
        <v>166</v>
      </c>
      <c r="D681" s="130" t="s">
        <v>87</v>
      </c>
      <c r="E681" s="130" t="s">
        <v>175</v>
      </c>
      <c r="F681" s="131">
        <v>4417.71</v>
      </c>
      <c r="G681" s="132">
        <v>4417.71</v>
      </c>
      <c r="H681" s="130" t="b">
        <f>[1]!Table1[[#This Row],[Calculated Total]]=[1]!Table1[[#This Row],[Adjusted Total]]</f>
        <v>1</v>
      </c>
      <c r="I681" s="127">
        <f>[1]!Table1[[#This Row],[Adjusted Total]]-[1]!Table1[[#This Row],[Calculated Total]]</f>
        <v>0</v>
      </c>
    </row>
    <row r="682" spans="1:9">
      <c r="A682" s="128">
        <v>46203</v>
      </c>
      <c r="B682" s="129">
        <v>45991</v>
      </c>
      <c r="C682" s="130" t="s">
        <v>166</v>
      </c>
      <c r="D682" s="130" t="s">
        <v>87</v>
      </c>
      <c r="E682" s="130" t="s">
        <v>176</v>
      </c>
      <c r="F682" s="131">
        <v>1241.08</v>
      </c>
      <c r="G682" s="132">
        <v>1241.08</v>
      </c>
      <c r="H682" s="130" t="b">
        <f>[1]!Table1[[#This Row],[Calculated Total]]=[1]!Table1[[#This Row],[Adjusted Total]]</f>
        <v>1</v>
      </c>
      <c r="I682" s="127">
        <f>[1]!Table1[[#This Row],[Adjusted Total]]-[1]!Table1[[#This Row],[Calculated Total]]</f>
        <v>0</v>
      </c>
    </row>
    <row r="683" spans="1:9">
      <c r="A683" s="128">
        <v>46203</v>
      </c>
      <c r="B683" s="129">
        <v>45991</v>
      </c>
      <c r="C683" s="130" t="s">
        <v>166</v>
      </c>
      <c r="D683" s="130" t="s">
        <v>87</v>
      </c>
      <c r="E683" s="130" t="s">
        <v>177</v>
      </c>
      <c r="F683" s="131">
        <v>22324.49</v>
      </c>
      <c r="G683" s="132">
        <v>22324.49</v>
      </c>
      <c r="H683" s="130" t="b">
        <f>[1]!Table1[[#This Row],[Calculated Total]]=[1]!Table1[[#This Row],[Adjusted Total]]</f>
        <v>1</v>
      </c>
      <c r="I683" s="127">
        <f>[1]!Table1[[#This Row],[Adjusted Total]]-[1]!Table1[[#This Row],[Calculated Total]]</f>
        <v>0</v>
      </c>
    </row>
    <row r="684" spans="1:9">
      <c r="A684" s="128">
        <v>46203</v>
      </c>
      <c r="B684" s="129">
        <v>45991</v>
      </c>
      <c r="C684" s="130" t="s">
        <v>178</v>
      </c>
      <c r="D684" s="130" t="s">
        <v>86</v>
      </c>
      <c r="E684" s="130" t="s">
        <v>179</v>
      </c>
      <c r="F684" s="131">
        <v>2780.34</v>
      </c>
      <c r="G684" s="132">
        <v>2780.34</v>
      </c>
      <c r="H684" s="130" t="b">
        <f>[1]!Table1[[#This Row],[Calculated Total]]=[1]!Table1[[#This Row],[Adjusted Total]]</f>
        <v>1</v>
      </c>
      <c r="I684" s="127">
        <f>[1]!Table1[[#This Row],[Adjusted Total]]-[1]!Table1[[#This Row],[Calculated Total]]</f>
        <v>0</v>
      </c>
    </row>
    <row r="685" spans="1:9">
      <c r="A685" s="128">
        <v>46203</v>
      </c>
      <c r="B685" s="129">
        <v>45991</v>
      </c>
      <c r="C685" s="130" t="s">
        <v>178</v>
      </c>
      <c r="D685" s="130" t="s">
        <v>86</v>
      </c>
      <c r="E685" s="130" t="s">
        <v>180</v>
      </c>
      <c r="F685" s="131">
        <v>28904.07</v>
      </c>
      <c r="G685" s="132">
        <v>28904.07</v>
      </c>
      <c r="H685" s="130" t="b">
        <f>[1]!Table1[[#This Row],[Calculated Total]]=[1]!Table1[[#This Row],[Adjusted Total]]</f>
        <v>1</v>
      </c>
      <c r="I685" s="127">
        <f>[1]!Table1[[#This Row],[Adjusted Total]]-[1]!Table1[[#This Row],[Calculated Total]]</f>
        <v>0</v>
      </c>
    </row>
    <row r="686" spans="1:9">
      <c r="A686" s="128">
        <v>46203</v>
      </c>
      <c r="B686" s="129">
        <v>45991</v>
      </c>
      <c r="C686" s="130" t="s">
        <v>178</v>
      </c>
      <c r="D686" s="130" t="s">
        <v>86</v>
      </c>
      <c r="E686" s="130" t="s">
        <v>181</v>
      </c>
      <c r="F686" s="131">
        <v>2581.0300000000002</v>
      </c>
      <c r="G686" s="132">
        <v>2581.0300000000002</v>
      </c>
      <c r="H686" s="130" t="b">
        <f>[1]!Table1[[#This Row],[Calculated Total]]=[1]!Table1[[#This Row],[Adjusted Total]]</f>
        <v>1</v>
      </c>
      <c r="I686" s="127">
        <f>[1]!Table1[[#This Row],[Adjusted Total]]-[1]!Table1[[#This Row],[Calculated Total]]</f>
        <v>0</v>
      </c>
    </row>
    <row r="687" spans="1:9">
      <c r="A687" s="128">
        <v>46203</v>
      </c>
      <c r="B687" s="129">
        <v>45991</v>
      </c>
      <c r="C687" s="130" t="s">
        <v>178</v>
      </c>
      <c r="D687" s="130" t="s">
        <v>86</v>
      </c>
      <c r="E687" s="130" t="s">
        <v>182</v>
      </c>
      <c r="F687" s="131">
        <v>464803.08</v>
      </c>
      <c r="G687" s="132">
        <v>464803.08</v>
      </c>
      <c r="H687" s="130" t="b">
        <f>[1]!Table1[[#This Row],[Calculated Total]]=[1]!Table1[[#This Row],[Adjusted Total]]</f>
        <v>1</v>
      </c>
      <c r="I687" s="127">
        <f>[1]!Table1[[#This Row],[Adjusted Total]]-[1]!Table1[[#This Row],[Calculated Total]]</f>
        <v>0</v>
      </c>
    </row>
    <row r="688" spans="1:9">
      <c r="A688" s="128">
        <v>46203</v>
      </c>
      <c r="B688" s="129">
        <v>45991</v>
      </c>
      <c r="C688" s="130" t="s">
        <v>178</v>
      </c>
      <c r="D688" s="130" t="s">
        <v>87</v>
      </c>
      <c r="E688" s="130" t="s">
        <v>183</v>
      </c>
      <c r="F688" s="131">
        <v>90587.51</v>
      </c>
      <c r="G688" s="132">
        <v>90587.51</v>
      </c>
      <c r="H688" s="130" t="b">
        <f>[1]!Table1[[#This Row],[Calculated Total]]=[1]!Table1[[#This Row],[Adjusted Total]]</f>
        <v>1</v>
      </c>
      <c r="I688" s="127">
        <f>[1]!Table1[[#This Row],[Adjusted Total]]-[1]!Table1[[#This Row],[Calculated Total]]</f>
        <v>0</v>
      </c>
    </row>
    <row r="689" spans="1:9">
      <c r="A689" s="128">
        <v>46203</v>
      </c>
      <c r="B689" s="129">
        <v>45991</v>
      </c>
      <c r="C689" s="130" t="s">
        <v>184</v>
      </c>
      <c r="D689" s="130" t="s">
        <v>86</v>
      </c>
      <c r="E689" s="130" t="s">
        <v>185</v>
      </c>
      <c r="F689" s="131">
        <v>2552.35</v>
      </c>
      <c r="G689" s="132">
        <v>2552.35</v>
      </c>
      <c r="H689" s="130" t="b">
        <f>[1]!Table1[[#This Row],[Calculated Total]]=[1]!Table1[[#This Row],[Adjusted Total]]</f>
        <v>1</v>
      </c>
      <c r="I689" s="127">
        <f>[1]!Table1[[#This Row],[Adjusted Total]]-[1]!Table1[[#This Row],[Calculated Total]]</f>
        <v>0</v>
      </c>
    </row>
    <row r="690" spans="1:9">
      <c r="A690" s="128">
        <v>46203</v>
      </c>
      <c r="B690" s="129">
        <v>45991</v>
      </c>
      <c r="C690" s="130" t="s">
        <v>184</v>
      </c>
      <c r="D690" s="130" t="s">
        <v>86</v>
      </c>
      <c r="E690" s="130" t="s">
        <v>186</v>
      </c>
      <c r="F690" s="131">
        <v>16792.52</v>
      </c>
      <c r="G690" s="132">
        <v>16792.52</v>
      </c>
      <c r="H690" s="130" t="b">
        <f>[1]!Table1[[#This Row],[Calculated Total]]=[1]!Table1[[#This Row],[Adjusted Total]]</f>
        <v>1</v>
      </c>
      <c r="I690" s="127">
        <f>[1]!Table1[[#This Row],[Adjusted Total]]-[1]!Table1[[#This Row],[Calculated Total]]</f>
        <v>0</v>
      </c>
    </row>
    <row r="691" spans="1:9">
      <c r="A691" s="128">
        <v>46203</v>
      </c>
      <c r="B691" s="129">
        <v>45991</v>
      </c>
      <c r="C691" s="130" t="s">
        <v>184</v>
      </c>
      <c r="D691" s="130" t="s">
        <v>86</v>
      </c>
      <c r="E691" s="130" t="s">
        <v>187</v>
      </c>
      <c r="F691" s="131">
        <v>149641.13</v>
      </c>
      <c r="G691" s="132">
        <v>149641.13</v>
      </c>
      <c r="H691" s="130" t="b">
        <f>[1]!Table1[[#This Row],[Calculated Total]]=[1]!Table1[[#This Row],[Adjusted Total]]</f>
        <v>1</v>
      </c>
      <c r="I691" s="127">
        <f>[1]!Table1[[#This Row],[Adjusted Total]]-[1]!Table1[[#This Row],[Calculated Total]]</f>
        <v>0</v>
      </c>
    </row>
    <row r="692" spans="1:9">
      <c r="A692" s="128">
        <v>46203</v>
      </c>
      <c r="B692" s="129">
        <v>45991</v>
      </c>
      <c r="C692" s="130" t="s">
        <v>184</v>
      </c>
      <c r="D692" s="130" t="s">
        <v>86</v>
      </c>
      <c r="E692" s="130" t="s">
        <v>188</v>
      </c>
      <c r="F692" s="131">
        <v>4613.45</v>
      </c>
      <c r="G692" s="132">
        <v>4613.45</v>
      </c>
      <c r="H692" s="130" t="b">
        <f>[1]!Table1[[#This Row],[Calculated Total]]=[1]!Table1[[#This Row],[Adjusted Total]]</f>
        <v>1</v>
      </c>
      <c r="I692" s="127">
        <f>[1]!Table1[[#This Row],[Adjusted Total]]-[1]!Table1[[#This Row],[Calculated Total]]</f>
        <v>0</v>
      </c>
    </row>
    <row r="693" spans="1:9">
      <c r="A693" s="128">
        <v>46203</v>
      </c>
      <c r="B693" s="129">
        <v>45991</v>
      </c>
      <c r="C693" s="130" t="s">
        <v>184</v>
      </c>
      <c r="D693" s="130" t="s">
        <v>86</v>
      </c>
      <c r="E693" s="130" t="s">
        <v>189</v>
      </c>
      <c r="F693" s="131">
        <v>6143.02</v>
      </c>
      <c r="G693" s="132">
        <v>6143.02</v>
      </c>
      <c r="H693" s="130" t="b">
        <f>[1]!Table1[[#This Row],[Calculated Total]]=[1]!Table1[[#This Row],[Adjusted Total]]</f>
        <v>1</v>
      </c>
      <c r="I693" s="127">
        <f>[1]!Table1[[#This Row],[Adjusted Total]]-[1]!Table1[[#This Row],[Calculated Total]]</f>
        <v>0</v>
      </c>
    </row>
    <row r="694" spans="1:9">
      <c r="A694" s="128">
        <v>46203</v>
      </c>
      <c r="B694" s="129">
        <v>45991</v>
      </c>
      <c r="C694" s="130" t="s">
        <v>184</v>
      </c>
      <c r="D694" s="130" t="s">
        <v>87</v>
      </c>
      <c r="E694" s="130" t="s">
        <v>190</v>
      </c>
      <c r="F694" s="131">
        <v>15763.93</v>
      </c>
      <c r="G694" s="132">
        <v>15763.93</v>
      </c>
      <c r="H694" s="130" t="b">
        <f>[1]!Table1[[#This Row],[Calculated Total]]=[1]!Table1[[#This Row],[Adjusted Total]]</f>
        <v>1</v>
      </c>
      <c r="I694" s="127">
        <f>[1]!Table1[[#This Row],[Adjusted Total]]-[1]!Table1[[#This Row],[Calculated Total]]</f>
        <v>0</v>
      </c>
    </row>
    <row r="695" spans="1:9">
      <c r="A695" s="128">
        <v>46203</v>
      </c>
      <c r="B695" s="129">
        <v>45991</v>
      </c>
      <c r="C695" s="130" t="s">
        <v>184</v>
      </c>
      <c r="D695" s="130" t="s">
        <v>87</v>
      </c>
      <c r="E695" s="130" t="s">
        <v>191</v>
      </c>
      <c r="F695" s="131">
        <v>5954.37</v>
      </c>
      <c r="G695" s="132">
        <v>5954.37</v>
      </c>
      <c r="H695" s="130" t="b">
        <f>[1]!Table1[[#This Row],[Calculated Total]]=[1]!Table1[[#This Row],[Adjusted Total]]</f>
        <v>1</v>
      </c>
      <c r="I695" s="127">
        <f>[1]!Table1[[#This Row],[Adjusted Total]]-[1]!Table1[[#This Row],[Calculated Total]]</f>
        <v>0</v>
      </c>
    </row>
    <row r="696" spans="1:9">
      <c r="A696" s="128">
        <v>46203</v>
      </c>
      <c r="B696" s="129">
        <v>45991</v>
      </c>
      <c r="C696" s="130" t="s">
        <v>184</v>
      </c>
      <c r="D696" s="130" t="s">
        <v>87</v>
      </c>
      <c r="E696" s="130" t="s">
        <v>192</v>
      </c>
      <c r="F696" s="131">
        <v>3367.3</v>
      </c>
      <c r="G696" s="132">
        <v>3367.3</v>
      </c>
      <c r="H696" s="130" t="b">
        <f>[1]!Table1[[#This Row],[Calculated Total]]=[1]!Table1[[#This Row],[Adjusted Total]]</f>
        <v>1</v>
      </c>
      <c r="I696" s="127">
        <f>[1]!Table1[[#This Row],[Adjusted Total]]-[1]!Table1[[#This Row],[Calculated Total]]</f>
        <v>0</v>
      </c>
    </row>
    <row r="697" spans="1:9">
      <c r="A697" s="128">
        <v>46203</v>
      </c>
      <c r="B697" s="129">
        <v>45991</v>
      </c>
      <c r="C697" s="130" t="s">
        <v>193</v>
      </c>
      <c r="D697" s="130" t="s">
        <v>94</v>
      </c>
      <c r="E697" s="130" t="s">
        <v>194</v>
      </c>
      <c r="F697" s="131">
        <v>1588.67</v>
      </c>
      <c r="G697" s="132">
        <v>1588.67</v>
      </c>
      <c r="H697" s="130" t="b">
        <f>[1]!Table1[[#This Row],[Calculated Total]]=[1]!Table1[[#This Row],[Adjusted Total]]</f>
        <v>1</v>
      </c>
      <c r="I697" s="127">
        <f>[1]!Table1[[#This Row],[Adjusted Total]]-[1]!Table1[[#This Row],[Calculated Total]]</f>
        <v>0</v>
      </c>
    </row>
    <row r="698" spans="1:9">
      <c r="A698" s="128">
        <v>46203</v>
      </c>
      <c r="B698" s="129">
        <v>45991</v>
      </c>
      <c r="C698" s="130" t="s">
        <v>193</v>
      </c>
      <c r="D698" s="130" t="s">
        <v>94</v>
      </c>
      <c r="E698" s="130" t="s">
        <v>195</v>
      </c>
      <c r="F698" s="131">
        <v>191.97</v>
      </c>
      <c r="G698" s="132">
        <v>191.97</v>
      </c>
      <c r="H698" s="130" t="b">
        <f>[1]!Table1[[#This Row],[Calculated Total]]=[1]!Table1[[#This Row],[Adjusted Total]]</f>
        <v>1</v>
      </c>
      <c r="I698" s="127">
        <f>[1]!Table1[[#This Row],[Adjusted Total]]-[1]!Table1[[#This Row],[Calculated Total]]</f>
        <v>0</v>
      </c>
    </row>
    <row r="699" spans="1:9">
      <c r="A699" s="128">
        <v>46203</v>
      </c>
      <c r="B699" s="129">
        <v>45991</v>
      </c>
      <c r="C699" s="130" t="s">
        <v>193</v>
      </c>
      <c r="D699" s="130" t="s">
        <v>86</v>
      </c>
      <c r="E699" s="130" t="s">
        <v>196</v>
      </c>
      <c r="F699" s="131">
        <v>22336.77</v>
      </c>
      <c r="G699" s="132">
        <v>22336.77</v>
      </c>
      <c r="H699" s="130" t="b">
        <f>[1]!Table1[[#This Row],[Calculated Total]]=[1]!Table1[[#This Row],[Adjusted Total]]</f>
        <v>1</v>
      </c>
      <c r="I699" s="127">
        <f>[1]!Table1[[#This Row],[Adjusted Total]]-[1]!Table1[[#This Row],[Calculated Total]]</f>
        <v>0</v>
      </c>
    </row>
    <row r="700" spans="1:9">
      <c r="A700" s="128">
        <v>46203</v>
      </c>
      <c r="B700" s="129">
        <v>45991</v>
      </c>
      <c r="C700" s="130" t="s">
        <v>193</v>
      </c>
      <c r="D700" s="130" t="s">
        <v>86</v>
      </c>
      <c r="E700" s="130" t="s">
        <v>197</v>
      </c>
      <c r="F700" s="131">
        <v>2126324.6</v>
      </c>
      <c r="G700" s="132">
        <v>2109657.94</v>
      </c>
      <c r="H700" s="130" t="b">
        <f>[1]!Table1[[#This Row],[Calculated Total]]=[1]!Table1[[#This Row],[Adjusted Total]]</f>
        <v>0</v>
      </c>
      <c r="I700" s="127">
        <f>[1]!Table1[[#This Row],[Adjusted Total]]-[1]!Table1[[#This Row],[Calculated Total]]</f>
        <v>-16666.660000000149</v>
      </c>
    </row>
    <row r="701" spans="1:9">
      <c r="A701" s="128">
        <v>46203</v>
      </c>
      <c r="B701" s="129">
        <v>45991</v>
      </c>
      <c r="C701" s="130" t="s">
        <v>193</v>
      </c>
      <c r="D701" s="130" t="s">
        <v>86</v>
      </c>
      <c r="E701" s="130" t="s">
        <v>198</v>
      </c>
      <c r="F701" s="131">
        <v>62193.87</v>
      </c>
      <c r="G701" s="132">
        <v>78860.53</v>
      </c>
      <c r="H701" s="130" t="b">
        <f>[1]!Table1[[#This Row],[Calculated Total]]=[1]!Table1[[#This Row],[Adjusted Total]]</f>
        <v>0</v>
      </c>
      <c r="I701" s="127">
        <f>[1]!Table1[[#This Row],[Adjusted Total]]-[1]!Table1[[#This Row],[Calculated Total]]</f>
        <v>16666.659999999996</v>
      </c>
    </row>
    <row r="702" spans="1:9">
      <c r="A702" s="128">
        <v>46203</v>
      </c>
      <c r="B702" s="129">
        <v>45991</v>
      </c>
      <c r="C702" s="130" t="s">
        <v>193</v>
      </c>
      <c r="D702" s="130" t="s">
        <v>87</v>
      </c>
      <c r="E702" s="130" t="s">
        <v>88</v>
      </c>
      <c r="F702" s="131">
        <v>1531.9</v>
      </c>
      <c r="G702" s="132">
        <v>1531.9</v>
      </c>
      <c r="H702" s="130" t="b">
        <f>[1]!Table1[[#This Row],[Calculated Total]]=[1]!Table1[[#This Row],[Adjusted Total]]</f>
        <v>1</v>
      </c>
      <c r="I702" s="127">
        <f>[1]!Table1[[#This Row],[Adjusted Total]]-[1]!Table1[[#This Row],[Calculated Total]]</f>
        <v>0</v>
      </c>
    </row>
    <row r="703" spans="1:9">
      <c r="A703" s="128">
        <v>46203</v>
      </c>
      <c r="B703" s="129">
        <v>45991</v>
      </c>
      <c r="C703" s="130" t="s">
        <v>193</v>
      </c>
      <c r="D703" s="130" t="s">
        <v>87</v>
      </c>
      <c r="E703" s="130" t="s">
        <v>199</v>
      </c>
      <c r="F703" s="131">
        <v>80655.710000000006</v>
      </c>
      <c r="G703" s="132">
        <v>80655.710000000006</v>
      </c>
      <c r="H703" s="130" t="b">
        <f>[1]!Table1[[#This Row],[Calculated Total]]=[1]!Table1[[#This Row],[Adjusted Total]]</f>
        <v>1</v>
      </c>
      <c r="I703" s="127">
        <f>[1]!Table1[[#This Row],[Adjusted Total]]-[1]!Table1[[#This Row],[Calculated Total]]</f>
        <v>0</v>
      </c>
    </row>
    <row r="704" spans="1:9">
      <c r="A704" s="128">
        <v>46203</v>
      </c>
      <c r="B704" s="129">
        <v>45991</v>
      </c>
      <c r="C704" s="130" t="s">
        <v>193</v>
      </c>
      <c r="D704" s="130" t="s">
        <v>87</v>
      </c>
      <c r="E704" s="130" t="s">
        <v>200</v>
      </c>
      <c r="F704" s="131">
        <v>11734.94</v>
      </c>
      <c r="G704" s="132">
        <v>11734.94</v>
      </c>
      <c r="H704" s="130" t="b">
        <f>[1]!Table1[[#This Row],[Calculated Total]]=[1]!Table1[[#This Row],[Adjusted Total]]</f>
        <v>1</v>
      </c>
      <c r="I704" s="127">
        <f>[1]!Table1[[#This Row],[Adjusted Total]]-[1]!Table1[[#This Row],[Calculated Total]]</f>
        <v>0</v>
      </c>
    </row>
    <row r="705" spans="1:9">
      <c r="A705" s="128">
        <v>46203</v>
      </c>
      <c r="B705" s="129">
        <v>45991</v>
      </c>
      <c r="C705" s="130" t="s">
        <v>193</v>
      </c>
      <c r="D705" s="130" t="s">
        <v>87</v>
      </c>
      <c r="E705" s="130" t="s">
        <v>201</v>
      </c>
      <c r="F705" s="131">
        <v>10379.52</v>
      </c>
      <c r="G705" s="132">
        <v>10379.52</v>
      </c>
      <c r="H705" s="130" t="b">
        <f>[1]!Table1[[#This Row],[Calculated Total]]=[1]!Table1[[#This Row],[Adjusted Total]]</f>
        <v>1</v>
      </c>
      <c r="I705" s="127">
        <f>[1]!Table1[[#This Row],[Adjusted Total]]-[1]!Table1[[#This Row],[Calculated Total]]</f>
        <v>0</v>
      </c>
    </row>
    <row r="706" spans="1:9">
      <c r="A706" s="128">
        <v>46203</v>
      </c>
      <c r="B706" s="129">
        <v>45991</v>
      </c>
      <c r="C706" s="130" t="s">
        <v>193</v>
      </c>
      <c r="D706" s="130" t="s">
        <v>87</v>
      </c>
      <c r="E706" s="130" t="s">
        <v>202</v>
      </c>
      <c r="F706" s="131">
        <v>22990.12</v>
      </c>
      <c r="G706" s="132">
        <v>22990.12</v>
      </c>
      <c r="H706" s="130" t="b">
        <f>[1]!Table1[[#This Row],[Calculated Total]]=[1]!Table1[[#This Row],[Adjusted Total]]</f>
        <v>1</v>
      </c>
      <c r="I706" s="127">
        <f>[1]!Table1[[#This Row],[Adjusted Total]]-[1]!Table1[[#This Row],[Calculated Total]]</f>
        <v>0</v>
      </c>
    </row>
    <row r="707" spans="1:9">
      <c r="A707" s="128">
        <v>46203</v>
      </c>
      <c r="B707" s="129">
        <v>45991</v>
      </c>
      <c r="C707" s="130" t="s">
        <v>193</v>
      </c>
      <c r="D707" s="130" t="s">
        <v>87</v>
      </c>
      <c r="E707" s="130" t="s">
        <v>203</v>
      </c>
      <c r="F707" s="131">
        <v>13280.39</v>
      </c>
      <c r="G707" s="132">
        <v>13280.39</v>
      </c>
      <c r="H707" s="130" t="b">
        <f>[1]!Table1[[#This Row],[Calculated Total]]=[1]!Table1[[#This Row],[Adjusted Total]]</f>
        <v>1</v>
      </c>
      <c r="I707" s="127">
        <f>[1]!Table1[[#This Row],[Adjusted Total]]-[1]!Table1[[#This Row],[Calculated Total]]</f>
        <v>0</v>
      </c>
    </row>
    <row r="708" spans="1:9">
      <c r="A708" s="128">
        <v>46203</v>
      </c>
      <c r="B708" s="129">
        <v>45991</v>
      </c>
      <c r="C708" s="130" t="s">
        <v>193</v>
      </c>
      <c r="D708" s="130" t="s">
        <v>87</v>
      </c>
      <c r="E708" s="130" t="s">
        <v>204</v>
      </c>
      <c r="F708" s="131">
        <v>8331.9500000000007</v>
      </c>
      <c r="G708" s="132">
        <v>8331.9500000000007</v>
      </c>
      <c r="H708" s="130" t="b">
        <f>[1]!Table1[[#This Row],[Calculated Total]]=[1]!Table1[[#This Row],[Adjusted Total]]</f>
        <v>1</v>
      </c>
      <c r="I708" s="127">
        <f>[1]!Table1[[#This Row],[Adjusted Total]]-[1]!Table1[[#This Row],[Calculated Total]]</f>
        <v>0</v>
      </c>
    </row>
    <row r="709" spans="1:9">
      <c r="A709" s="128">
        <v>46203</v>
      </c>
      <c r="B709" s="129">
        <v>45991</v>
      </c>
      <c r="C709" s="130" t="s">
        <v>193</v>
      </c>
      <c r="D709" s="130" t="s">
        <v>87</v>
      </c>
      <c r="E709" s="130" t="s">
        <v>205</v>
      </c>
      <c r="F709" s="131">
        <v>42758.35</v>
      </c>
      <c r="G709" s="132">
        <v>42758.35</v>
      </c>
      <c r="H709" s="130" t="b">
        <f>[1]!Table1[[#This Row],[Calculated Total]]=[1]!Table1[[#This Row],[Adjusted Total]]</f>
        <v>1</v>
      </c>
      <c r="I709" s="127">
        <f>[1]!Table1[[#This Row],[Adjusted Total]]-[1]!Table1[[#This Row],[Calculated Total]]</f>
        <v>0</v>
      </c>
    </row>
    <row r="710" spans="1:9">
      <c r="A710" s="128">
        <v>46203</v>
      </c>
      <c r="B710" s="129">
        <v>45991</v>
      </c>
      <c r="C710" s="130" t="s">
        <v>206</v>
      </c>
      <c r="D710" s="130" t="s">
        <v>86</v>
      </c>
      <c r="E710" s="130" t="s">
        <v>207</v>
      </c>
      <c r="F710" s="131">
        <v>229653.98</v>
      </c>
      <c r="G710" s="132">
        <v>229653.98</v>
      </c>
      <c r="H710" s="130" t="b">
        <f>[1]!Table1[[#This Row],[Calculated Total]]=[1]!Table1[[#This Row],[Adjusted Total]]</f>
        <v>1</v>
      </c>
      <c r="I710" s="127">
        <f>[1]!Table1[[#This Row],[Adjusted Total]]-[1]!Table1[[#This Row],[Calculated Total]]</f>
        <v>0</v>
      </c>
    </row>
    <row r="711" spans="1:9">
      <c r="A711" s="128">
        <v>46203</v>
      </c>
      <c r="B711" s="129">
        <v>45991</v>
      </c>
      <c r="C711" s="130" t="s">
        <v>206</v>
      </c>
      <c r="D711" s="130" t="s">
        <v>87</v>
      </c>
      <c r="E711" s="130" t="s">
        <v>208</v>
      </c>
      <c r="F711" s="131">
        <v>13599.11</v>
      </c>
      <c r="G711" s="132">
        <v>13599.11</v>
      </c>
      <c r="H711" s="130" t="b">
        <f>[1]!Table1[[#This Row],[Calculated Total]]=[1]!Table1[[#This Row],[Adjusted Total]]</f>
        <v>1</v>
      </c>
      <c r="I711" s="127">
        <f>[1]!Table1[[#This Row],[Adjusted Total]]-[1]!Table1[[#This Row],[Calculated Total]]</f>
        <v>0</v>
      </c>
    </row>
    <row r="712" spans="1:9">
      <c r="A712" s="128">
        <v>46203</v>
      </c>
      <c r="B712" s="129">
        <v>45991</v>
      </c>
      <c r="C712" s="130" t="s">
        <v>209</v>
      </c>
      <c r="D712" s="130" t="s">
        <v>86</v>
      </c>
      <c r="E712" s="130" t="s">
        <v>210</v>
      </c>
      <c r="F712" s="131">
        <v>18953.060000000001</v>
      </c>
      <c r="G712" s="132">
        <v>18953.060000000001</v>
      </c>
      <c r="H712" s="130" t="b">
        <f>[1]!Table1[[#This Row],[Calculated Total]]=[1]!Table1[[#This Row],[Adjusted Total]]</f>
        <v>1</v>
      </c>
      <c r="I712" s="127">
        <f>[1]!Table1[[#This Row],[Adjusted Total]]-[1]!Table1[[#This Row],[Calculated Total]]</f>
        <v>0</v>
      </c>
    </row>
    <row r="713" spans="1:9">
      <c r="A713" s="128">
        <v>46203</v>
      </c>
      <c r="B713" s="129">
        <v>45991</v>
      </c>
      <c r="C713" s="130" t="s">
        <v>209</v>
      </c>
      <c r="D713" s="130" t="s">
        <v>86</v>
      </c>
      <c r="E713" s="130" t="s">
        <v>211</v>
      </c>
      <c r="F713" s="131">
        <v>62245.1</v>
      </c>
      <c r="G713" s="132">
        <v>62245.1</v>
      </c>
      <c r="H713" s="130" t="b">
        <f>[1]!Table1[[#This Row],[Calculated Total]]=[1]!Table1[[#This Row],[Adjusted Total]]</f>
        <v>1</v>
      </c>
      <c r="I713" s="127">
        <f>[1]!Table1[[#This Row],[Adjusted Total]]-[1]!Table1[[#This Row],[Calculated Total]]</f>
        <v>0</v>
      </c>
    </row>
    <row r="714" spans="1:9">
      <c r="A714" s="128">
        <v>46203</v>
      </c>
      <c r="B714" s="129">
        <v>45991</v>
      </c>
      <c r="C714" s="130" t="s">
        <v>209</v>
      </c>
      <c r="D714" s="130" t="s">
        <v>86</v>
      </c>
      <c r="E714" s="130" t="s">
        <v>212</v>
      </c>
      <c r="F714" s="131">
        <v>15087.49</v>
      </c>
      <c r="G714" s="132">
        <v>15087.49</v>
      </c>
      <c r="H714" s="130" t="b">
        <f>[1]!Table1[[#This Row],[Calculated Total]]=[1]!Table1[[#This Row],[Adjusted Total]]</f>
        <v>1</v>
      </c>
      <c r="I714" s="127">
        <f>[1]!Table1[[#This Row],[Adjusted Total]]-[1]!Table1[[#This Row],[Calculated Total]]</f>
        <v>0</v>
      </c>
    </row>
    <row r="715" spans="1:9">
      <c r="A715" s="121">
        <v>46203</v>
      </c>
      <c r="B715" s="122">
        <v>45991</v>
      </c>
      <c r="C715" s="123" t="s">
        <v>209</v>
      </c>
      <c r="D715" s="123" t="s">
        <v>86</v>
      </c>
      <c r="E715" s="123" t="s">
        <v>213</v>
      </c>
      <c r="F715" s="124">
        <v>856.39</v>
      </c>
      <c r="G715" s="125">
        <v>856.39</v>
      </c>
      <c r="H715" s="123" t="b">
        <f>[1]!Table1[[#This Row],[Calculated Total]]=[1]!Table1[[#This Row],[Adjusted Total]]</f>
        <v>1</v>
      </c>
      <c r="I715" s="127">
        <f>[1]!Table1[[#This Row],[Adjusted Total]]-[1]!Table1[[#This Row],[Calculated Total]]</f>
        <v>0</v>
      </c>
    </row>
    <row r="716" spans="1:9">
      <c r="A716" s="128">
        <v>46203</v>
      </c>
      <c r="B716" s="129">
        <v>45991</v>
      </c>
      <c r="C716" s="130" t="s">
        <v>209</v>
      </c>
      <c r="D716" s="130" t="s">
        <v>86</v>
      </c>
      <c r="E716" s="130" t="s">
        <v>214</v>
      </c>
      <c r="F716" s="131">
        <v>1971412.32</v>
      </c>
      <c r="G716" s="132">
        <v>1971412.32</v>
      </c>
      <c r="H716" s="130" t="b">
        <f>[1]!Table1[[#This Row],[Calculated Total]]=[1]!Table1[[#This Row],[Adjusted Total]]</f>
        <v>1</v>
      </c>
      <c r="I716" s="127">
        <f>[1]!Table1[[#This Row],[Adjusted Total]]-[1]!Table1[[#This Row],[Calculated Total]]</f>
        <v>0</v>
      </c>
    </row>
    <row r="717" spans="1:9">
      <c r="A717" s="128">
        <v>46203</v>
      </c>
      <c r="B717" s="129">
        <v>45991</v>
      </c>
      <c r="C717" s="130" t="s">
        <v>209</v>
      </c>
      <c r="D717" s="130" t="s">
        <v>86</v>
      </c>
      <c r="E717" s="130" t="s">
        <v>215</v>
      </c>
      <c r="F717" s="131">
        <v>126083.83</v>
      </c>
      <c r="G717" s="132">
        <v>126083.83</v>
      </c>
      <c r="H717" s="130" t="b">
        <f>[1]!Table1[[#This Row],[Calculated Total]]=[1]!Table1[[#This Row],[Adjusted Total]]</f>
        <v>1</v>
      </c>
      <c r="I717" s="127">
        <f>[1]!Table1[[#This Row],[Adjusted Total]]-[1]!Table1[[#This Row],[Calculated Total]]</f>
        <v>0</v>
      </c>
    </row>
    <row r="718" spans="1:9">
      <c r="A718" s="128">
        <v>46203</v>
      </c>
      <c r="B718" s="129">
        <v>45991</v>
      </c>
      <c r="C718" s="130" t="s">
        <v>209</v>
      </c>
      <c r="D718" s="130" t="s">
        <v>86</v>
      </c>
      <c r="E718" s="130" t="s">
        <v>216</v>
      </c>
      <c r="F718" s="131">
        <v>45263.98</v>
      </c>
      <c r="G718" s="132">
        <v>45263.98</v>
      </c>
      <c r="H718" s="130" t="b">
        <f>[1]!Table1[[#This Row],[Calculated Total]]=[1]!Table1[[#This Row],[Adjusted Total]]</f>
        <v>1</v>
      </c>
      <c r="I718" s="127">
        <f>[1]!Table1[[#This Row],[Adjusted Total]]-[1]!Table1[[#This Row],[Calculated Total]]</f>
        <v>0</v>
      </c>
    </row>
    <row r="719" spans="1:9">
      <c r="A719" s="128">
        <v>46203</v>
      </c>
      <c r="B719" s="129">
        <v>45991</v>
      </c>
      <c r="C719" s="130" t="s">
        <v>209</v>
      </c>
      <c r="D719" s="130" t="s">
        <v>86</v>
      </c>
      <c r="E719" s="130" t="s">
        <v>217</v>
      </c>
      <c r="F719" s="131">
        <v>87070.71</v>
      </c>
      <c r="G719" s="132">
        <v>87070.71</v>
      </c>
      <c r="H719" s="130" t="b">
        <f>[1]!Table1[[#This Row],[Calculated Total]]=[1]!Table1[[#This Row],[Adjusted Total]]</f>
        <v>1</v>
      </c>
      <c r="I719" s="127">
        <f>[1]!Table1[[#This Row],[Adjusted Total]]-[1]!Table1[[#This Row],[Calculated Total]]</f>
        <v>0</v>
      </c>
    </row>
    <row r="720" spans="1:9">
      <c r="A720" s="128">
        <v>46203</v>
      </c>
      <c r="B720" s="129">
        <v>45991</v>
      </c>
      <c r="C720" s="130" t="s">
        <v>209</v>
      </c>
      <c r="D720" s="130" t="s">
        <v>87</v>
      </c>
      <c r="E720" s="130" t="s">
        <v>218</v>
      </c>
      <c r="F720" s="131">
        <v>1513.22</v>
      </c>
      <c r="G720" s="132">
        <v>1513.22</v>
      </c>
      <c r="H720" s="130" t="b">
        <f>[1]!Table1[[#This Row],[Calculated Total]]=[1]!Table1[[#This Row],[Adjusted Total]]</f>
        <v>1</v>
      </c>
      <c r="I720" s="127">
        <f>[1]!Table1[[#This Row],[Adjusted Total]]-[1]!Table1[[#This Row],[Calculated Total]]</f>
        <v>0</v>
      </c>
    </row>
    <row r="721" spans="1:9">
      <c r="A721" s="128">
        <v>46203</v>
      </c>
      <c r="B721" s="129">
        <v>45991</v>
      </c>
      <c r="C721" s="130" t="s">
        <v>209</v>
      </c>
      <c r="D721" s="130" t="s">
        <v>87</v>
      </c>
      <c r="E721" s="130" t="s">
        <v>219</v>
      </c>
      <c r="F721" s="131">
        <v>1053.03</v>
      </c>
      <c r="G721" s="132">
        <v>1053.03</v>
      </c>
      <c r="H721" s="130" t="b">
        <f>[1]!Table1[[#This Row],[Calculated Total]]=[1]!Table1[[#This Row],[Adjusted Total]]</f>
        <v>1</v>
      </c>
      <c r="I721" s="127">
        <f>[1]!Table1[[#This Row],[Adjusted Total]]-[1]!Table1[[#This Row],[Calculated Total]]</f>
        <v>0</v>
      </c>
    </row>
    <row r="722" spans="1:9">
      <c r="A722" s="128">
        <v>46203</v>
      </c>
      <c r="B722" s="129">
        <v>45991</v>
      </c>
      <c r="C722" s="130" t="s">
        <v>209</v>
      </c>
      <c r="D722" s="130" t="s">
        <v>87</v>
      </c>
      <c r="E722" s="130" t="s">
        <v>220</v>
      </c>
      <c r="F722" s="131">
        <v>17018.439999999999</v>
      </c>
      <c r="G722" s="132">
        <v>17018.439999999999</v>
      </c>
      <c r="H722" s="130" t="b">
        <f>[1]!Table1[[#This Row],[Calculated Total]]=[1]!Table1[[#This Row],[Adjusted Total]]</f>
        <v>1</v>
      </c>
      <c r="I722" s="127">
        <f>[1]!Table1[[#This Row],[Adjusted Total]]-[1]!Table1[[#This Row],[Calculated Total]]</f>
        <v>0</v>
      </c>
    </row>
    <row r="723" spans="1:9">
      <c r="A723" s="128">
        <v>46203</v>
      </c>
      <c r="B723" s="129">
        <v>45991</v>
      </c>
      <c r="C723" s="130" t="s">
        <v>209</v>
      </c>
      <c r="D723" s="130" t="s">
        <v>87</v>
      </c>
      <c r="E723" s="130" t="s">
        <v>221</v>
      </c>
      <c r="F723" s="131">
        <v>9955.58</v>
      </c>
      <c r="G723" s="132">
        <v>9955.58</v>
      </c>
      <c r="H723" s="130" t="b">
        <f>[1]!Table1[[#This Row],[Calculated Total]]=[1]!Table1[[#This Row],[Adjusted Total]]</f>
        <v>1</v>
      </c>
      <c r="I723" s="127">
        <f>[1]!Table1[[#This Row],[Adjusted Total]]-[1]!Table1[[#This Row],[Calculated Total]]</f>
        <v>0</v>
      </c>
    </row>
    <row r="724" spans="1:9">
      <c r="A724" s="128">
        <v>46203</v>
      </c>
      <c r="B724" s="129">
        <v>45991</v>
      </c>
      <c r="C724" s="130" t="s">
        <v>209</v>
      </c>
      <c r="D724" s="130" t="s">
        <v>87</v>
      </c>
      <c r="E724" s="130" t="s">
        <v>222</v>
      </c>
      <c r="F724" s="131">
        <v>4475.16</v>
      </c>
      <c r="G724" s="132">
        <v>4475.16</v>
      </c>
      <c r="H724" s="130" t="b">
        <f>[1]!Table1[[#This Row],[Calculated Total]]=[1]!Table1[[#This Row],[Adjusted Total]]</f>
        <v>1</v>
      </c>
      <c r="I724" s="127">
        <f>[1]!Table1[[#This Row],[Adjusted Total]]-[1]!Table1[[#This Row],[Calculated Total]]</f>
        <v>0</v>
      </c>
    </row>
    <row r="725" spans="1:9">
      <c r="A725" s="128">
        <v>46203</v>
      </c>
      <c r="B725" s="129">
        <v>45991</v>
      </c>
      <c r="C725" s="130" t="s">
        <v>209</v>
      </c>
      <c r="D725" s="130" t="s">
        <v>87</v>
      </c>
      <c r="E725" s="130" t="s">
        <v>223</v>
      </c>
      <c r="F725" s="131">
        <v>496.36</v>
      </c>
      <c r="G725" s="132">
        <v>496.36</v>
      </c>
      <c r="H725" s="130" t="b">
        <f>[1]!Table1[[#This Row],[Calculated Total]]=[1]!Table1[[#This Row],[Adjusted Total]]</f>
        <v>1</v>
      </c>
      <c r="I725" s="127">
        <f>[1]!Table1[[#This Row],[Adjusted Total]]-[1]!Table1[[#This Row],[Calculated Total]]</f>
        <v>0</v>
      </c>
    </row>
    <row r="726" spans="1:9">
      <c r="A726" s="128">
        <v>46203</v>
      </c>
      <c r="B726" s="129">
        <v>45991</v>
      </c>
      <c r="C726" s="130" t="s">
        <v>224</v>
      </c>
      <c r="D726" s="130" t="s">
        <v>86</v>
      </c>
      <c r="E726" s="130" t="s">
        <v>225</v>
      </c>
      <c r="F726" s="131">
        <v>53543.57</v>
      </c>
      <c r="G726" s="132">
        <v>53543.57</v>
      </c>
      <c r="H726" s="130" t="b">
        <f>[1]!Table1[[#This Row],[Calculated Total]]=[1]!Table1[[#This Row],[Adjusted Total]]</f>
        <v>1</v>
      </c>
      <c r="I726" s="127">
        <f>[1]!Table1[[#This Row],[Adjusted Total]]-[1]!Table1[[#This Row],[Calculated Total]]</f>
        <v>0</v>
      </c>
    </row>
    <row r="727" spans="1:9">
      <c r="A727" s="128">
        <v>46203</v>
      </c>
      <c r="B727" s="129">
        <v>45991</v>
      </c>
      <c r="C727" s="130" t="s">
        <v>224</v>
      </c>
      <c r="D727" s="130" t="s">
        <v>86</v>
      </c>
      <c r="E727" s="130" t="s">
        <v>226</v>
      </c>
      <c r="F727" s="131">
        <v>287907.81</v>
      </c>
      <c r="G727" s="132">
        <v>287907.81</v>
      </c>
      <c r="H727" s="130" t="b">
        <f>[1]!Table1[[#This Row],[Calculated Total]]=[1]!Table1[[#This Row],[Adjusted Total]]</f>
        <v>1</v>
      </c>
      <c r="I727" s="127">
        <f>[1]!Table1[[#This Row],[Adjusted Total]]-[1]!Table1[[#This Row],[Calculated Total]]</f>
        <v>0</v>
      </c>
    </row>
    <row r="728" spans="1:9">
      <c r="A728" s="128">
        <v>46203</v>
      </c>
      <c r="B728" s="129">
        <v>45991</v>
      </c>
      <c r="C728" s="130" t="s">
        <v>224</v>
      </c>
      <c r="D728" s="130" t="s">
        <v>87</v>
      </c>
      <c r="E728" s="130" t="s">
        <v>227</v>
      </c>
      <c r="F728" s="131">
        <v>37466.07</v>
      </c>
      <c r="G728" s="132">
        <v>37466.07</v>
      </c>
      <c r="H728" s="130" t="b">
        <f>[1]!Table1[[#This Row],[Calculated Total]]=[1]!Table1[[#This Row],[Adjusted Total]]</f>
        <v>1</v>
      </c>
      <c r="I728" s="127">
        <f>[1]!Table1[[#This Row],[Adjusted Total]]-[1]!Table1[[#This Row],[Calculated Total]]</f>
        <v>0</v>
      </c>
    </row>
    <row r="729" spans="1:9">
      <c r="A729" s="128">
        <v>46203</v>
      </c>
      <c r="B729" s="129">
        <v>45991</v>
      </c>
      <c r="C729" s="130" t="s">
        <v>228</v>
      </c>
      <c r="D729" s="130" t="s">
        <v>86</v>
      </c>
      <c r="E729" s="130" t="s">
        <v>229</v>
      </c>
      <c r="F729" s="131">
        <v>1341760.53</v>
      </c>
      <c r="G729" s="132">
        <v>1341760.53</v>
      </c>
      <c r="H729" s="130" t="b">
        <f>[1]!Table1[[#This Row],[Calculated Total]]=[1]!Table1[[#This Row],[Adjusted Total]]</f>
        <v>1</v>
      </c>
      <c r="I729" s="127">
        <f>[1]!Table1[[#This Row],[Adjusted Total]]-[1]!Table1[[#This Row],[Calculated Total]]</f>
        <v>0</v>
      </c>
    </row>
    <row r="730" spans="1:9">
      <c r="A730" s="128">
        <v>46203</v>
      </c>
      <c r="B730" s="129">
        <v>45991</v>
      </c>
      <c r="C730" s="130" t="s">
        <v>228</v>
      </c>
      <c r="D730" s="130" t="s">
        <v>87</v>
      </c>
      <c r="E730" s="130" t="s">
        <v>88</v>
      </c>
      <c r="F730" s="131">
        <v>483.29</v>
      </c>
      <c r="G730" s="132">
        <v>483.29</v>
      </c>
      <c r="H730" s="130" t="b">
        <f>[1]!Table1[[#This Row],[Calculated Total]]=[1]!Table1[[#This Row],[Adjusted Total]]</f>
        <v>1</v>
      </c>
      <c r="I730" s="127">
        <f>[1]!Table1[[#This Row],[Adjusted Total]]-[1]!Table1[[#This Row],[Calculated Total]]</f>
        <v>0</v>
      </c>
    </row>
    <row r="731" spans="1:9">
      <c r="A731" s="128">
        <v>46203</v>
      </c>
      <c r="B731" s="129">
        <v>45991</v>
      </c>
      <c r="C731" s="130" t="s">
        <v>230</v>
      </c>
      <c r="D731" s="130" t="s">
        <v>94</v>
      </c>
      <c r="E731" s="130" t="s">
        <v>231</v>
      </c>
      <c r="F731" s="131">
        <v>10995.33</v>
      </c>
      <c r="G731" s="132">
        <v>10995.33</v>
      </c>
      <c r="H731" s="130" t="b">
        <f>[1]!Table1[[#This Row],[Calculated Total]]=[1]!Table1[[#This Row],[Adjusted Total]]</f>
        <v>1</v>
      </c>
      <c r="I731" s="127">
        <f>[1]!Table1[[#This Row],[Adjusted Total]]-[1]!Table1[[#This Row],[Calculated Total]]</f>
        <v>0</v>
      </c>
    </row>
    <row r="732" spans="1:9">
      <c r="A732" s="128">
        <v>46203</v>
      </c>
      <c r="B732" s="129">
        <v>45991</v>
      </c>
      <c r="C732" s="130" t="s">
        <v>230</v>
      </c>
      <c r="D732" s="130" t="s">
        <v>94</v>
      </c>
      <c r="E732" s="130" t="s">
        <v>232</v>
      </c>
      <c r="F732" s="131">
        <v>5324.45</v>
      </c>
      <c r="G732" s="132">
        <v>5324.45</v>
      </c>
      <c r="H732" s="130" t="b">
        <f>[1]!Table1[[#This Row],[Calculated Total]]=[1]!Table1[[#This Row],[Adjusted Total]]</f>
        <v>1</v>
      </c>
      <c r="I732" s="127">
        <f>[1]!Table1[[#This Row],[Adjusted Total]]-[1]!Table1[[#This Row],[Calculated Total]]</f>
        <v>0</v>
      </c>
    </row>
    <row r="733" spans="1:9">
      <c r="A733" s="128">
        <v>46203</v>
      </c>
      <c r="B733" s="129">
        <v>45991</v>
      </c>
      <c r="C733" s="130" t="s">
        <v>230</v>
      </c>
      <c r="D733" s="130" t="s">
        <v>86</v>
      </c>
      <c r="E733" s="130" t="s">
        <v>233</v>
      </c>
      <c r="F733" s="131">
        <v>8036794.96</v>
      </c>
      <c r="G733" s="132">
        <v>8036794.96</v>
      </c>
      <c r="H733" s="130" t="b">
        <f>[1]!Table1[[#This Row],[Calculated Total]]=[1]!Table1[[#This Row],[Adjusted Total]]</f>
        <v>1</v>
      </c>
      <c r="I733" s="127">
        <f>[1]!Table1[[#This Row],[Adjusted Total]]-[1]!Table1[[#This Row],[Calculated Total]]</f>
        <v>0</v>
      </c>
    </row>
    <row r="734" spans="1:9">
      <c r="A734" s="128">
        <v>46203</v>
      </c>
      <c r="B734" s="129">
        <v>45991</v>
      </c>
      <c r="C734" s="130" t="s">
        <v>230</v>
      </c>
      <c r="D734" s="130" t="s">
        <v>86</v>
      </c>
      <c r="E734" s="130" t="s">
        <v>234</v>
      </c>
      <c r="F734" s="131">
        <v>3235620.5</v>
      </c>
      <c r="G734" s="132">
        <v>3235620.5</v>
      </c>
      <c r="H734" s="130" t="b">
        <f>[1]!Table1[[#This Row],[Calculated Total]]=[1]!Table1[[#This Row],[Adjusted Total]]</f>
        <v>1</v>
      </c>
      <c r="I734" s="127">
        <f>[1]!Table1[[#This Row],[Adjusted Total]]-[1]!Table1[[#This Row],[Calculated Total]]</f>
        <v>0</v>
      </c>
    </row>
    <row r="735" spans="1:9">
      <c r="A735" s="128">
        <v>46203</v>
      </c>
      <c r="B735" s="129">
        <v>45991</v>
      </c>
      <c r="C735" s="130" t="s">
        <v>230</v>
      </c>
      <c r="D735" s="130" t="s">
        <v>86</v>
      </c>
      <c r="E735" s="130" t="s">
        <v>235</v>
      </c>
      <c r="F735" s="131">
        <v>13251571.99</v>
      </c>
      <c r="G735" s="132">
        <v>13251571.99</v>
      </c>
      <c r="H735" s="130" t="b">
        <f>[1]!Table1[[#This Row],[Calculated Total]]=[1]!Table1[[#This Row],[Adjusted Total]]</f>
        <v>1</v>
      </c>
      <c r="I735" s="127">
        <f>[1]!Table1[[#This Row],[Adjusted Total]]-[1]!Table1[[#This Row],[Calculated Total]]</f>
        <v>0</v>
      </c>
    </row>
    <row r="736" spans="1:9">
      <c r="A736" s="128">
        <v>46203</v>
      </c>
      <c r="B736" s="129">
        <v>45991</v>
      </c>
      <c r="C736" s="130" t="s">
        <v>230</v>
      </c>
      <c r="D736" s="130" t="s">
        <v>87</v>
      </c>
      <c r="E736" s="130" t="s">
        <v>88</v>
      </c>
      <c r="F736" s="131">
        <v>23933.59</v>
      </c>
      <c r="G736" s="132">
        <v>23933.59</v>
      </c>
      <c r="H736" s="130" t="b">
        <f>[1]!Table1[[#This Row],[Calculated Total]]=[1]!Table1[[#This Row],[Adjusted Total]]</f>
        <v>1</v>
      </c>
      <c r="I736" s="127">
        <f>[1]!Table1[[#This Row],[Adjusted Total]]-[1]!Table1[[#This Row],[Calculated Total]]</f>
        <v>0</v>
      </c>
    </row>
    <row r="737" spans="1:9">
      <c r="A737" s="128">
        <v>46203</v>
      </c>
      <c r="B737" s="129">
        <v>45991</v>
      </c>
      <c r="C737" s="130" t="s">
        <v>230</v>
      </c>
      <c r="D737" s="130" t="s">
        <v>87</v>
      </c>
      <c r="E737" s="130" t="s">
        <v>236</v>
      </c>
      <c r="F737" s="131">
        <v>146822.79999999999</v>
      </c>
      <c r="G737" s="132">
        <v>146822.79999999999</v>
      </c>
      <c r="H737" s="130" t="b">
        <f>[1]!Table1[[#This Row],[Calculated Total]]=[1]!Table1[[#This Row],[Adjusted Total]]</f>
        <v>1</v>
      </c>
      <c r="I737" s="127">
        <f>[1]!Table1[[#This Row],[Adjusted Total]]-[1]!Table1[[#This Row],[Calculated Total]]</f>
        <v>0</v>
      </c>
    </row>
    <row r="738" spans="1:9">
      <c r="A738" s="128">
        <v>46203</v>
      </c>
      <c r="B738" s="129">
        <v>45991</v>
      </c>
      <c r="C738" s="130" t="s">
        <v>230</v>
      </c>
      <c r="D738" s="130" t="s">
        <v>87</v>
      </c>
      <c r="E738" s="130" t="s">
        <v>237</v>
      </c>
      <c r="F738" s="131">
        <v>386197.79</v>
      </c>
      <c r="G738" s="132">
        <v>386197.79</v>
      </c>
      <c r="H738" s="130" t="b">
        <f>[1]!Table1[[#This Row],[Calculated Total]]=[1]!Table1[[#This Row],[Adjusted Total]]</f>
        <v>1</v>
      </c>
      <c r="I738" s="127">
        <f>[1]!Table1[[#This Row],[Adjusted Total]]-[1]!Table1[[#This Row],[Calculated Total]]</f>
        <v>0</v>
      </c>
    </row>
    <row r="739" spans="1:9">
      <c r="A739" s="128">
        <v>46203</v>
      </c>
      <c r="B739" s="129">
        <v>45991</v>
      </c>
      <c r="C739" s="130" t="s">
        <v>230</v>
      </c>
      <c r="D739" s="130" t="s">
        <v>87</v>
      </c>
      <c r="E739" s="130" t="s">
        <v>238</v>
      </c>
      <c r="F739" s="131">
        <v>40451.15</v>
      </c>
      <c r="G739" s="132">
        <v>47191.26</v>
      </c>
      <c r="H739" s="130" t="b">
        <f>[1]!Table1[[#This Row],[Calculated Total]]=[1]!Table1[[#This Row],[Adjusted Total]]</f>
        <v>0</v>
      </c>
      <c r="I739" s="127">
        <f>[1]!Table1[[#This Row],[Adjusted Total]]-[1]!Table1[[#This Row],[Calculated Total]]</f>
        <v>6740.1100000000006</v>
      </c>
    </row>
    <row r="740" spans="1:9">
      <c r="A740" s="128">
        <v>46203</v>
      </c>
      <c r="B740" s="129">
        <v>45991</v>
      </c>
      <c r="C740" s="130" t="s">
        <v>230</v>
      </c>
      <c r="D740" s="130" t="s">
        <v>87</v>
      </c>
      <c r="E740" s="130" t="s">
        <v>239</v>
      </c>
      <c r="F740" s="133">
        <f>956014.94+0.01</f>
        <v>956014.95</v>
      </c>
      <c r="G740" s="132">
        <v>949274.84</v>
      </c>
      <c r="H740" s="130" t="b">
        <f>[1]!Table1[[#This Row],[Calculated Total]]=[1]!Table1[[#This Row],[Adjusted Total]]</f>
        <v>0</v>
      </c>
      <c r="I740" s="127">
        <f>[1]!Table1[[#This Row],[Adjusted Total]]-[1]!Table1[[#This Row],[Calculated Total]]</f>
        <v>-6740.109999999986</v>
      </c>
    </row>
    <row r="741" spans="1:9">
      <c r="A741" s="128">
        <v>46203</v>
      </c>
      <c r="B741" s="129">
        <v>45991</v>
      </c>
      <c r="C741" s="130" t="s">
        <v>240</v>
      </c>
      <c r="D741" s="130" t="s">
        <v>86</v>
      </c>
      <c r="E741" s="130" t="s">
        <v>241</v>
      </c>
      <c r="F741" s="131">
        <v>185714.35</v>
      </c>
      <c r="G741" s="132">
        <v>185714.35</v>
      </c>
      <c r="H741" s="130" t="b">
        <f>[1]!Table1[[#This Row],[Calculated Total]]=[1]!Table1[[#This Row],[Adjusted Total]]</f>
        <v>1</v>
      </c>
      <c r="I741" s="127">
        <f>[1]!Table1[[#This Row],[Adjusted Total]]-[1]!Table1[[#This Row],[Calculated Total]]</f>
        <v>0</v>
      </c>
    </row>
    <row r="742" spans="1:9">
      <c r="A742" s="128">
        <v>46203</v>
      </c>
      <c r="B742" s="129">
        <v>45991</v>
      </c>
      <c r="C742" s="130" t="s">
        <v>240</v>
      </c>
      <c r="D742" s="130" t="s">
        <v>86</v>
      </c>
      <c r="E742" s="130" t="s">
        <v>242</v>
      </c>
      <c r="F742" s="131">
        <v>2500.56</v>
      </c>
      <c r="G742" s="132">
        <v>2500.56</v>
      </c>
      <c r="H742" s="130" t="b">
        <f>[1]!Table1[[#This Row],[Calculated Total]]=[1]!Table1[[#This Row],[Adjusted Total]]</f>
        <v>1</v>
      </c>
      <c r="I742" s="127">
        <f>[1]!Table1[[#This Row],[Adjusted Total]]-[1]!Table1[[#This Row],[Calculated Total]]</f>
        <v>0</v>
      </c>
    </row>
    <row r="743" spans="1:9">
      <c r="A743" s="128">
        <v>46203</v>
      </c>
      <c r="B743" s="129">
        <v>45991</v>
      </c>
      <c r="C743" s="130" t="s">
        <v>240</v>
      </c>
      <c r="D743" s="130" t="s">
        <v>86</v>
      </c>
      <c r="E743" s="130" t="s">
        <v>243</v>
      </c>
      <c r="F743" s="131">
        <v>13791.91</v>
      </c>
      <c r="G743" s="132">
        <v>13791.91</v>
      </c>
      <c r="H743" s="130" t="b">
        <f>[1]!Table1[[#This Row],[Calculated Total]]=[1]!Table1[[#This Row],[Adjusted Total]]</f>
        <v>1</v>
      </c>
      <c r="I743" s="127">
        <f>[1]!Table1[[#This Row],[Adjusted Total]]-[1]!Table1[[#This Row],[Calculated Total]]</f>
        <v>0</v>
      </c>
    </row>
    <row r="744" spans="1:9">
      <c r="A744" s="128">
        <v>46203</v>
      </c>
      <c r="B744" s="129">
        <v>45991</v>
      </c>
      <c r="C744" s="130" t="s">
        <v>240</v>
      </c>
      <c r="D744" s="130" t="s">
        <v>86</v>
      </c>
      <c r="E744" s="130" t="s">
        <v>244</v>
      </c>
      <c r="F744" s="131">
        <v>6806.65</v>
      </c>
      <c r="G744" s="132">
        <v>6806.65</v>
      </c>
      <c r="H744" s="130" t="b">
        <f>[1]!Table1[[#This Row],[Calculated Total]]=[1]!Table1[[#This Row],[Adjusted Total]]</f>
        <v>1</v>
      </c>
      <c r="I744" s="127">
        <f>[1]!Table1[[#This Row],[Adjusted Total]]-[1]!Table1[[#This Row],[Calculated Total]]</f>
        <v>0</v>
      </c>
    </row>
    <row r="745" spans="1:9">
      <c r="A745" s="128">
        <v>46203</v>
      </c>
      <c r="B745" s="129">
        <v>45991</v>
      </c>
      <c r="C745" s="130" t="s">
        <v>240</v>
      </c>
      <c r="D745" s="130" t="s">
        <v>86</v>
      </c>
      <c r="E745" s="130" t="s">
        <v>245</v>
      </c>
      <c r="F745" s="131">
        <v>442623.12</v>
      </c>
      <c r="G745" s="132">
        <v>442623.12</v>
      </c>
      <c r="H745" s="130" t="b">
        <f>[1]!Table1[[#This Row],[Calculated Total]]=[1]!Table1[[#This Row],[Adjusted Total]]</f>
        <v>1</v>
      </c>
      <c r="I745" s="127">
        <f>[1]!Table1[[#This Row],[Adjusted Total]]-[1]!Table1[[#This Row],[Calculated Total]]</f>
        <v>0</v>
      </c>
    </row>
    <row r="746" spans="1:9">
      <c r="A746" s="128">
        <v>46203</v>
      </c>
      <c r="B746" s="129">
        <v>45991</v>
      </c>
      <c r="C746" s="130" t="s">
        <v>240</v>
      </c>
      <c r="D746" s="130" t="s">
        <v>87</v>
      </c>
      <c r="E746" s="130" t="s">
        <v>246</v>
      </c>
      <c r="F746" s="131">
        <v>52334.35</v>
      </c>
      <c r="G746" s="132">
        <v>52334.35</v>
      </c>
      <c r="H746" s="130" t="b">
        <f>[1]!Table1[[#This Row],[Calculated Total]]=[1]!Table1[[#This Row],[Adjusted Total]]</f>
        <v>1</v>
      </c>
      <c r="I746" s="127">
        <f>[1]!Table1[[#This Row],[Adjusted Total]]-[1]!Table1[[#This Row],[Calculated Total]]</f>
        <v>0</v>
      </c>
    </row>
    <row r="747" spans="1:9">
      <c r="A747" s="128">
        <v>46203</v>
      </c>
      <c r="B747" s="129">
        <v>46022</v>
      </c>
      <c r="C747" s="130" t="s">
        <v>85</v>
      </c>
      <c r="D747" s="130" t="s">
        <v>86</v>
      </c>
      <c r="E747" s="130" t="s">
        <v>85</v>
      </c>
      <c r="F747" s="131">
        <v>4191673.8</v>
      </c>
      <c r="G747" s="132">
        <v>4191673.8</v>
      </c>
      <c r="H747" s="130" t="b">
        <f>[1]!Table1[[#This Row],[Calculated Total]]=[1]!Table1[[#This Row],[Adjusted Total]]</f>
        <v>1</v>
      </c>
      <c r="I747" s="127">
        <f>[1]!Table1[[#This Row],[Adjusted Total]]-[1]!Table1[[#This Row],[Calculated Total]]</f>
        <v>0</v>
      </c>
    </row>
    <row r="748" spans="1:9">
      <c r="A748" s="128">
        <v>46203</v>
      </c>
      <c r="B748" s="129">
        <v>46022</v>
      </c>
      <c r="C748" s="130" t="s">
        <v>85</v>
      </c>
      <c r="D748" s="130" t="s">
        <v>87</v>
      </c>
      <c r="E748" s="130" t="s">
        <v>88</v>
      </c>
      <c r="F748" s="131">
        <v>5371.28</v>
      </c>
      <c r="G748" s="132">
        <v>5371.28</v>
      </c>
      <c r="H748" s="130" t="b">
        <f>[1]!Table1[[#This Row],[Calculated Total]]=[1]!Table1[[#This Row],[Adjusted Total]]</f>
        <v>1</v>
      </c>
      <c r="I748" s="127">
        <f>[1]!Table1[[#This Row],[Adjusted Total]]-[1]!Table1[[#This Row],[Calculated Total]]</f>
        <v>0</v>
      </c>
    </row>
    <row r="749" spans="1:9">
      <c r="A749" s="128">
        <v>46203</v>
      </c>
      <c r="B749" s="129">
        <v>46022</v>
      </c>
      <c r="C749" s="130" t="s">
        <v>89</v>
      </c>
      <c r="D749" s="130" t="s">
        <v>86</v>
      </c>
      <c r="E749" s="130" t="s">
        <v>90</v>
      </c>
      <c r="F749" s="131">
        <v>952808.94</v>
      </c>
      <c r="G749" s="132">
        <v>952808.94</v>
      </c>
      <c r="H749" s="130" t="b">
        <f>[1]!Table1[[#This Row],[Calculated Total]]=[1]!Table1[[#This Row],[Adjusted Total]]</f>
        <v>1</v>
      </c>
      <c r="I749" s="127">
        <f>[1]!Table1[[#This Row],[Adjusted Total]]-[1]!Table1[[#This Row],[Calculated Total]]</f>
        <v>0</v>
      </c>
    </row>
    <row r="750" spans="1:9">
      <c r="A750" s="128">
        <v>46203</v>
      </c>
      <c r="B750" s="129">
        <v>46022</v>
      </c>
      <c r="C750" s="130" t="s">
        <v>89</v>
      </c>
      <c r="D750" s="130" t="s">
        <v>86</v>
      </c>
      <c r="E750" s="130" t="s">
        <v>91</v>
      </c>
      <c r="F750" s="131">
        <v>277321.46000000002</v>
      </c>
      <c r="G750" s="132">
        <v>277321.46000000002</v>
      </c>
      <c r="H750" s="130" t="b">
        <f>[1]!Table1[[#This Row],[Calculated Total]]=[1]!Table1[[#This Row],[Adjusted Total]]</f>
        <v>1</v>
      </c>
      <c r="I750" s="127">
        <f>[1]!Table1[[#This Row],[Adjusted Total]]-[1]!Table1[[#This Row],[Calculated Total]]</f>
        <v>0</v>
      </c>
    </row>
    <row r="751" spans="1:9">
      <c r="A751" s="128">
        <v>46203</v>
      </c>
      <c r="B751" s="129">
        <v>46022</v>
      </c>
      <c r="C751" s="130" t="s">
        <v>89</v>
      </c>
      <c r="D751" s="130" t="s">
        <v>87</v>
      </c>
      <c r="E751" s="130" t="s">
        <v>88</v>
      </c>
      <c r="F751" s="131">
        <v>1434.18</v>
      </c>
      <c r="G751" s="132">
        <v>1434.18</v>
      </c>
      <c r="H751" s="130" t="b">
        <f>[1]!Table1[[#This Row],[Calculated Total]]=[1]!Table1[[#This Row],[Adjusted Total]]</f>
        <v>1</v>
      </c>
      <c r="I751" s="127">
        <f>[1]!Table1[[#This Row],[Adjusted Total]]-[1]!Table1[[#This Row],[Calculated Total]]</f>
        <v>0</v>
      </c>
    </row>
    <row r="752" spans="1:9">
      <c r="A752" s="128">
        <v>46203</v>
      </c>
      <c r="B752" s="129">
        <v>46022</v>
      </c>
      <c r="C752" s="130" t="s">
        <v>89</v>
      </c>
      <c r="D752" s="130" t="s">
        <v>87</v>
      </c>
      <c r="E752" s="130" t="s">
        <v>92</v>
      </c>
      <c r="F752" s="131">
        <v>47697.47</v>
      </c>
      <c r="G752" s="132">
        <v>47697.47</v>
      </c>
      <c r="H752" s="130" t="b">
        <f>[1]!Table1[[#This Row],[Calculated Total]]=[1]!Table1[[#This Row],[Adjusted Total]]</f>
        <v>1</v>
      </c>
      <c r="I752" s="127">
        <f>[1]!Table1[[#This Row],[Adjusted Total]]-[1]!Table1[[#This Row],[Calculated Total]]</f>
        <v>0</v>
      </c>
    </row>
    <row r="753" spans="1:9">
      <c r="A753" s="128">
        <v>46203</v>
      </c>
      <c r="B753" s="129">
        <v>46022</v>
      </c>
      <c r="C753" s="130" t="s">
        <v>93</v>
      </c>
      <c r="D753" s="130" t="s">
        <v>94</v>
      </c>
      <c r="E753" s="130" t="s">
        <v>95</v>
      </c>
      <c r="F753" s="131">
        <v>862.17</v>
      </c>
      <c r="G753" s="132">
        <v>862.17</v>
      </c>
      <c r="H753" s="130" t="b">
        <f>[1]!Table1[[#This Row],[Calculated Total]]=[1]!Table1[[#This Row],[Adjusted Total]]</f>
        <v>1</v>
      </c>
      <c r="I753" s="127">
        <f>[1]!Table1[[#This Row],[Adjusted Total]]-[1]!Table1[[#This Row],[Calculated Total]]</f>
        <v>0</v>
      </c>
    </row>
    <row r="754" spans="1:9">
      <c r="A754" s="128">
        <v>46203</v>
      </c>
      <c r="B754" s="129">
        <v>46022</v>
      </c>
      <c r="C754" s="130" t="s">
        <v>93</v>
      </c>
      <c r="D754" s="130" t="s">
        <v>86</v>
      </c>
      <c r="E754" s="130" t="s">
        <v>96</v>
      </c>
      <c r="F754" s="131">
        <v>1537908.94</v>
      </c>
      <c r="G754" s="132">
        <v>1537908.94</v>
      </c>
      <c r="H754" s="130" t="b">
        <f>[1]!Table1[[#This Row],[Calculated Total]]=[1]!Table1[[#This Row],[Adjusted Total]]</f>
        <v>1</v>
      </c>
      <c r="I754" s="127">
        <f>[1]!Table1[[#This Row],[Adjusted Total]]-[1]!Table1[[#This Row],[Calculated Total]]</f>
        <v>0</v>
      </c>
    </row>
    <row r="755" spans="1:9">
      <c r="A755" s="128">
        <v>46203</v>
      </c>
      <c r="B755" s="129">
        <v>46022</v>
      </c>
      <c r="C755" s="130" t="s">
        <v>93</v>
      </c>
      <c r="D755" s="130" t="s">
        <v>86</v>
      </c>
      <c r="E755" s="130" t="s">
        <v>97</v>
      </c>
      <c r="F755" s="131">
        <v>71911.27</v>
      </c>
      <c r="G755" s="132">
        <v>71911.27</v>
      </c>
      <c r="H755" s="130" t="b">
        <f>[1]!Table1[[#This Row],[Calculated Total]]=[1]!Table1[[#This Row],[Adjusted Total]]</f>
        <v>1</v>
      </c>
      <c r="I755" s="127">
        <f>[1]!Table1[[#This Row],[Adjusted Total]]-[1]!Table1[[#This Row],[Calculated Total]]</f>
        <v>0</v>
      </c>
    </row>
    <row r="756" spans="1:9">
      <c r="A756" s="128">
        <v>46203</v>
      </c>
      <c r="B756" s="129">
        <v>46022</v>
      </c>
      <c r="C756" s="130" t="s">
        <v>93</v>
      </c>
      <c r="D756" s="130" t="s">
        <v>86</v>
      </c>
      <c r="E756" s="130" t="s">
        <v>98</v>
      </c>
      <c r="F756" s="131">
        <v>59937963.25</v>
      </c>
      <c r="G756" s="132">
        <v>59937963.25</v>
      </c>
      <c r="H756" s="130" t="b">
        <f>[1]!Table1[[#This Row],[Calculated Total]]=[1]!Table1[[#This Row],[Adjusted Total]]</f>
        <v>1</v>
      </c>
      <c r="I756" s="127">
        <f>[1]!Table1[[#This Row],[Adjusted Total]]-[1]!Table1[[#This Row],[Calculated Total]]</f>
        <v>0</v>
      </c>
    </row>
    <row r="757" spans="1:9">
      <c r="A757" s="128">
        <v>46203</v>
      </c>
      <c r="B757" s="129">
        <v>46022</v>
      </c>
      <c r="C757" s="130" t="s">
        <v>93</v>
      </c>
      <c r="D757" s="130" t="s">
        <v>86</v>
      </c>
      <c r="E757" s="130" t="s">
        <v>99</v>
      </c>
      <c r="F757" s="131">
        <v>950537.49</v>
      </c>
      <c r="G757" s="132">
        <v>950537.49</v>
      </c>
      <c r="H757" s="130" t="b">
        <f>[1]!Table1[[#This Row],[Calculated Total]]=[1]!Table1[[#This Row],[Adjusted Total]]</f>
        <v>1</v>
      </c>
      <c r="I757" s="127">
        <f>[1]!Table1[[#This Row],[Adjusted Total]]-[1]!Table1[[#This Row],[Calculated Total]]</f>
        <v>0</v>
      </c>
    </row>
    <row r="758" spans="1:9">
      <c r="A758" s="128">
        <v>46203</v>
      </c>
      <c r="B758" s="129">
        <v>46022</v>
      </c>
      <c r="C758" s="130" t="s">
        <v>93</v>
      </c>
      <c r="D758" s="130" t="s">
        <v>86</v>
      </c>
      <c r="E758" s="130" t="s">
        <v>100</v>
      </c>
      <c r="F758" s="131">
        <v>17569326.289999999</v>
      </c>
      <c r="G758" s="132">
        <v>17569326.289999999</v>
      </c>
      <c r="H758" s="130" t="b">
        <f>[1]!Table1[[#This Row],[Calculated Total]]=[1]!Table1[[#This Row],[Adjusted Total]]</f>
        <v>1</v>
      </c>
      <c r="I758" s="127">
        <f>[1]!Table1[[#This Row],[Adjusted Total]]-[1]!Table1[[#This Row],[Calculated Total]]</f>
        <v>0</v>
      </c>
    </row>
    <row r="759" spans="1:9">
      <c r="A759" s="128">
        <v>46203</v>
      </c>
      <c r="B759" s="129">
        <v>46022</v>
      </c>
      <c r="C759" s="130" t="s">
        <v>93</v>
      </c>
      <c r="D759" s="130" t="s">
        <v>86</v>
      </c>
      <c r="E759" s="130" t="s">
        <v>101</v>
      </c>
      <c r="F759" s="131">
        <v>45210494.060000002</v>
      </c>
      <c r="G759" s="132">
        <v>45210494.060000002</v>
      </c>
      <c r="H759" s="130" t="b">
        <f>[1]!Table1[[#This Row],[Calculated Total]]=[1]!Table1[[#This Row],[Adjusted Total]]</f>
        <v>1</v>
      </c>
      <c r="I759" s="127">
        <f>[1]!Table1[[#This Row],[Adjusted Total]]-[1]!Table1[[#This Row],[Calculated Total]]</f>
        <v>0</v>
      </c>
    </row>
    <row r="760" spans="1:9">
      <c r="A760" s="128">
        <v>46203</v>
      </c>
      <c r="B760" s="129">
        <v>46022</v>
      </c>
      <c r="C760" s="130" t="s">
        <v>93</v>
      </c>
      <c r="D760" s="130" t="s">
        <v>86</v>
      </c>
      <c r="E760" s="130" t="s">
        <v>102</v>
      </c>
      <c r="F760" s="131">
        <v>1181488.49</v>
      </c>
      <c r="G760" s="132">
        <v>1181488.49</v>
      </c>
      <c r="H760" s="130" t="b">
        <f>[1]!Table1[[#This Row],[Calculated Total]]=[1]!Table1[[#This Row],[Adjusted Total]]</f>
        <v>1</v>
      </c>
      <c r="I760" s="127">
        <f>[1]!Table1[[#This Row],[Adjusted Total]]-[1]!Table1[[#This Row],[Calculated Total]]</f>
        <v>0</v>
      </c>
    </row>
    <row r="761" spans="1:9">
      <c r="A761" s="128">
        <v>46203</v>
      </c>
      <c r="B761" s="129">
        <v>46022</v>
      </c>
      <c r="C761" s="130" t="s">
        <v>93</v>
      </c>
      <c r="D761" s="130" t="s">
        <v>86</v>
      </c>
      <c r="E761" s="130" t="s">
        <v>103</v>
      </c>
      <c r="F761" s="131">
        <v>1489616.36</v>
      </c>
      <c r="G761" s="132">
        <v>1489616.36</v>
      </c>
      <c r="H761" s="130" t="b">
        <f>[1]!Table1[[#This Row],[Calculated Total]]=[1]!Table1[[#This Row],[Adjusted Total]]</f>
        <v>1</v>
      </c>
      <c r="I761" s="127">
        <f>[1]!Table1[[#This Row],[Adjusted Total]]-[1]!Table1[[#This Row],[Calculated Total]]</f>
        <v>0</v>
      </c>
    </row>
    <row r="762" spans="1:9">
      <c r="A762" s="128">
        <v>46203</v>
      </c>
      <c r="B762" s="129">
        <v>46022</v>
      </c>
      <c r="C762" s="130" t="s">
        <v>93</v>
      </c>
      <c r="D762" s="130" t="s">
        <v>86</v>
      </c>
      <c r="E762" s="130" t="s">
        <v>104</v>
      </c>
      <c r="F762" s="131">
        <v>111688.79</v>
      </c>
      <c r="G762" s="132">
        <v>111688.79</v>
      </c>
      <c r="H762" s="130" t="b">
        <f>[1]!Table1[[#This Row],[Calculated Total]]=[1]!Table1[[#This Row],[Adjusted Total]]</f>
        <v>1</v>
      </c>
      <c r="I762" s="127">
        <f>[1]!Table1[[#This Row],[Adjusted Total]]-[1]!Table1[[#This Row],[Calculated Total]]</f>
        <v>0</v>
      </c>
    </row>
    <row r="763" spans="1:9">
      <c r="A763" s="128">
        <v>46203</v>
      </c>
      <c r="B763" s="129">
        <v>46022</v>
      </c>
      <c r="C763" s="130" t="s">
        <v>93</v>
      </c>
      <c r="D763" s="130" t="s">
        <v>86</v>
      </c>
      <c r="E763" s="130" t="s">
        <v>105</v>
      </c>
      <c r="F763" s="131">
        <v>9452243.2899999991</v>
      </c>
      <c r="G763" s="132">
        <v>9202243.2899999991</v>
      </c>
      <c r="H763" s="130" t="b">
        <f>[1]!Table1[[#This Row],[Calculated Total]]=[1]!Table1[[#This Row],[Adjusted Total]]</f>
        <v>0</v>
      </c>
      <c r="I763" s="127">
        <f>[1]!Table1[[#This Row],[Adjusted Total]]-[1]!Table1[[#This Row],[Calculated Total]]</f>
        <v>-250000</v>
      </c>
    </row>
    <row r="764" spans="1:9">
      <c r="A764" s="128">
        <v>46203</v>
      </c>
      <c r="B764" s="129">
        <v>46022</v>
      </c>
      <c r="C764" s="130" t="s">
        <v>93</v>
      </c>
      <c r="D764" s="130" t="s">
        <v>86</v>
      </c>
      <c r="E764" s="130" t="s">
        <v>106</v>
      </c>
      <c r="F764" s="131">
        <v>10456013.619999999</v>
      </c>
      <c r="G764" s="132">
        <v>10456013.619999999</v>
      </c>
      <c r="H764" s="130" t="b">
        <f>[1]!Table1[[#This Row],[Calculated Total]]=[1]!Table1[[#This Row],[Adjusted Total]]</f>
        <v>1</v>
      </c>
      <c r="I764" s="127">
        <f>[1]!Table1[[#This Row],[Adjusted Total]]-[1]!Table1[[#This Row],[Calculated Total]]</f>
        <v>0</v>
      </c>
    </row>
    <row r="765" spans="1:9">
      <c r="A765" s="128">
        <v>46203</v>
      </c>
      <c r="B765" s="129">
        <v>46022</v>
      </c>
      <c r="C765" s="130" t="s">
        <v>93</v>
      </c>
      <c r="D765" s="130" t="s">
        <v>86</v>
      </c>
      <c r="E765" s="130" t="s">
        <v>107</v>
      </c>
      <c r="F765" s="131">
        <v>53376.26</v>
      </c>
      <c r="G765" s="132">
        <v>53376.26</v>
      </c>
      <c r="H765" s="130" t="b">
        <f>[1]!Table1[[#This Row],[Calculated Total]]=[1]!Table1[[#This Row],[Adjusted Total]]</f>
        <v>1</v>
      </c>
      <c r="I765" s="127">
        <f>[1]!Table1[[#This Row],[Adjusted Total]]-[1]!Table1[[#This Row],[Calculated Total]]</f>
        <v>0</v>
      </c>
    </row>
    <row r="766" spans="1:9">
      <c r="A766" s="128">
        <v>46203</v>
      </c>
      <c r="B766" s="129">
        <v>46022</v>
      </c>
      <c r="C766" s="130" t="s">
        <v>93</v>
      </c>
      <c r="D766" s="130" t="s">
        <v>86</v>
      </c>
      <c r="E766" s="130" t="s">
        <v>108</v>
      </c>
      <c r="F766" s="131">
        <v>4016248.68</v>
      </c>
      <c r="G766" s="132">
        <v>4016248.68</v>
      </c>
      <c r="H766" s="130" t="b">
        <f>[1]!Table1[[#This Row],[Calculated Total]]=[1]!Table1[[#This Row],[Adjusted Total]]</f>
        <v>1</v>
      </c>
      <c r="I766" s="127">
        <f>[1]!Table1[[#This Row],[Adjusted Total]]-[1]!Table1[[#This Row],[Calculated Total]]</f>
        <v>0</v>
      </c>
    </row>
    <row r="767" spans="1:9">
      <c r="A767" s="121">
        <v>46203</v>
      </c>
      <c r="B767" s="122">
        <v>46022</v>
      </c>
      <c r="C767" s="123" t="s">
        <v>93</v>
      </c>
      <c r="D767" s="123" t="s">
        <v>86</v>
      </c>
      <c r="E767" s="123" t="s">
        <v>109</v>
      </c>
      <c r="F767" s="124">
        <v>30848.51</v>
      </c>
      <c r="G767" s="125">
        <v>30848.51</v>
      </c>
      <c r="H767" s="123" t="b">
        <f>[1]!Table1[[#This Row],[Calculated Total]]=[1]!Table1[[#This Row],[Adjusted Total]]</f>
        <v>1</v>
      </c>
      <c r="I767" s="127">
        <f>[1]!Table1[[#This Row],[Adjusted Total]]-[1]!Table1[[#This Row],[Calculated Total]]</f>
        <v>0</v>
      </c>
    </row>
    <row r="768" spans="1:9">
      <c r="A768" s="128">
        <v>46203</v>
      </c>
      <c r="B768" s="129">
        <v>46022</v>
      </c>
      <c r="C768" s="130" t="s">
        <v>93</v>
      </c>
      <c r="D768" s="130" t="s">
        <v>86</v>
      </c>
      <c r="E768" s="130" t="s">
        <v>110</v>
      </c>
      <c r="F768" s="131">
        <v>1810663.97</v>
      </c>
      <c r="G768" s="132">
        <v>1810663.97</v>
      </c>
      <c r="H768" s="130" t="b">
        <f>[1]!Table1[[#This Row],[Calculated Total]]=[1]!Table1[[#This Row],[Adjusted Total]]</f>
        <v>1</v>
      </c>
      <c r="I768" s="127">
        <f>[1]!Table1[[#This Row],[Adjusted Total]]-[1]!Table1[[#This Row],[Calculated Total]]</f>
        <v>0</v>
      </c>
    </row>
    <row r="769" spans="1:9">
      <c r="A769" s="121">
        <v>46203</v>
      </c>
      <c r="B769" s="122">
        <v>46022</v>
      </c>
      <c r="C769" s="123" t="s">
        <v>93</v>
      </c>
      <c r="D769" s="123" t="s">
        <v>86</v>
      </c>
      <c r="E769" s="123" t="s">
        <v>111</v>
      </c>
      <c r="F769" s="124">
        <v>161029.81</v>
      </c>
      <c r="G769" s="125">
        <v>161029.81</v>
      </c>
      <c r="H769" s="123" t="b">
        <f>[1]!Table1[[#This Row],[Calculated Total]]=[1]!Table1[[#This Row],[Adjusted Total]]</f>
        <v>1</v>
      </c>
      <c r="I769" s="127">
        <f>[1]!Table1[[#This Row],[Adjusted Total]]-[1]!Table1[[#This Row],[Calculated Total]]</f>
        <v>0</v>
      </c>
    </row>
    <row r="770" spans="1:9">
      <c r="A770" s="128">
        <v>46203</v>
      </c>
      <c r="B770" s="129">
        <v>46022</v>
      </c>
      <c r="C770" s="130" t="s">
        <v>93</v>
      </c>
      <c r="D770" s="130" t="s">
        <v>86</v>
      </c>
      <c r="E770" s="130" t="s">
        <v>112</v>
      </c>
      <c r="F770" s="131">
        <v>2343713.21</v>
      </c>
      <c r="G770" s="132">
        <v>2343713.21</v>
      </c>
      <c r="H770" s="130" t="b">
        <f>[1]!Table1[[#This Row],[Calculated Total]]=[1]!Table1[[#This Row],[Adjusted Total]]</f>
        <v>1</v>
      </c>
      <c r="I770" s="127">
        <f>[1]!Table1[[#This Row],[Adjusted Total]]-[1]!Table1[[#This Row],[Calculated Total]]</f>
        <v>0</v>
      </c>
    </row>
    <row r="771" spans="1:9">
      <c r="A771" s="128">
        <v>46203</v>
      </c>
      <c r="B771" s="129">
        <v>46022</v>
      </c>
      <c r="C771" s="130" t="s">
        <v>93</v>
      </c>
      <c r="D771" s="130" t="s">
        <v>87</v>
      </c>
      <c r="E771" s="130" t="s">
        <v>113</v>
      </c>
      <c r="F771" s="131">
        <v>93083.79</v>
      </c>
      <c r="G771" s="132">
        <v>93083.79</v>
      </c>
      <c r="H771" s="130" t="b">
        <f>[1]!Table1[[#This Row],[Calculated Total]]=[1]!Table1[[#This Row],[Adjusted Total]]</f>
        <v>1</v>
      </c>
      <c r="I771" s="127">
        <f>[1]!Table1[[#This Row],[Adjusted Total]]-[1]!Table1[[#This Row],[Calculated Total]]</f>
        <v>0</v>
      </c>
    </row>
    <row r="772" spans="1:9">
      <c r="A772" s="128">
        <v>46203</v>
      </c>
      <c r="B772" s="129">
        <v>46022</v>
      </c>
      <c r="C772" s="130" t="s">
        <v>93</v>
      </c>
      <c r="D772" s="130" t="s">
        <v>87</v>
      </c>
      <c r="E772" s="130" t="s">
        <v>114</v>
      </c>
      <c r="F772" s="131">
        <v>7742449.9199999999</v>
      </c>
      <c r="G772" s="132">
        <v>7742449.9199999999</v>
      </c>
      <c r="H772" s="130" t="b">
        <f>[1]!Table1[[#This Row],[Calculated Total]]=[1]!Table1[[#This Row],[Adjusted Total]]</f>
        <v>1</v>
      </c>
      <c r="I772" s="127">
        <f>[1]!Table1[[#This Row],[Adjusted Total]]-[1]!Table1[[#This Row],[Calculated Total]]</f>
        <v>0</v>
      </c>
    </row>
    <row r="773" spans="1:9">
      <c r="A773" s="128">
        <v>46203</v>
      </c>
      <c r="B773" s="129">
        <v>46022</v>
      </c>
      <c r="C773" s="130" t="s">
        <v>93</v>
      </c>
      <c r="D773" s="130" t="s">
        <v>87</v>
      </c>
      <c r="E773" s="130" t="s">
        <v>115</v>
      </c>
      <c r="F773" s="131">
        <v>360267.56</v>
      </c>
      <c r="G773" s="132">
        <v>360267.56</v>
      </c>
      <c r="H773" s="130" t="b">
        <f>[1]!Table1[[#This Row],[Calculated Total]]=[1]!Table1[[#This Row],[Adjusted Total]]</f>
        <v>1</v>
      </c>
      <c r="I773" s="127">
        <f>[1]!Table1[[#This Row],[Adjusted Total]]-[1]!Table1[[#This Row],[Calculated Total]]</f>
        <v>0</v>
      </c>
    </row>
    <row r="774" spans="1:9">
      <c r="A774" s="128">
        <v>46203</v>
      </c>
      <c r="B774" s="129">
        <v>46022</v>
      </c>
      <c r="C774" s="130" t="s">
        <v>93</v>
      </c>
      <c r="D774" s="130" t="s">
        <v>87</v>
      </c>
      <c r="E774" s="130" t="s">
        <v>116</v>
      </c>
      <c r="F774" s="131">
        <v>3184128.04</v>
      </c>
      <c r="G774" s="132">
        <v>3184128.04</v>
      </c>
      <c r="H774" s="130" t="b">
        <f>[1]!Table1[[#This Row],[Calculated Total]]=[1]!Table1[[#This Row],[Adjusted Total]]</f>
        <v>1</v>
      </c>
      <c r="I774" s="127">
        <f>[1]!Table1[[#This Row],[Adjusted Total]]-[1]!Table1[[#This Row],[Calculated Total]]</f>
        <v>0</v>
      </c>
    </row>
    <row r="775" spans="1:9">
      <c r="A775" s="128">
        <v>46203</v>
      </c>
      <c r="B775" s="129">
        <v>46022</v>
      </c>
      <c r="C775" s="130" t="s">
        <v>93</v>
      </c>
      <c r="D775" s="130" t="s">
        <v>87</v>
      </c>
      <c r="E775" s="130" t="s">
        <v>117</v>
      </c>
      <c r="F775" s="131">
        <v>117293.21</v>
      </c>
      <c r="G775" s="132">
        <v>117293.21</v>
      </c>
      <c r="H775" s="130" t="b">
        <f>[1]!Table1[[#This Row],[Calculated Total]]=[1]!Table1[[#This Row],[Adjusted Total]]</f>
        <v>1</v>
      </c>
      <c r="I775" s="127">
        <f>[1]!Table1[[#This Row],[Adjusted Total]]-[1]!Table1[[#This Row],[Calculated Total]]</f>
        <v>0</v>
      </c>
    </row>
    <row r="776" spans="1:9">
      <c r="A776" s="128">
        <v>46203</v>
      </c>
      <c r="B776" s="129">
        <v>46022</v>
      </c>
      <c r="C776" s="130" t="s">
        <v>93</v>
      </c>
      <c r="D776" s="130" t="s">
        <v>87</v>
      </c>
      <c r="E776" s="130" t="s">
        <v>118</v>
      </c>
      <c r="F776" s="131">
        <v>22707.200000000001</v>
      </c>
      <c r="G776" s="132">
        <v>22707.200000000001</v>
      </c>
      <c r="H776" s="130" t="b">
        <f>[1]!Table1[[#This Row],[Calculated Total]]=[1]!Table1[[#This Row],[Adjusted Total]]</f>
        <v>1</v>
      </c>
      <c r="I776" s="127">
        <f>[1]!Table1[[#This Row],[Adjusted Total]]-[1]!Table1[[#This Row],[Calculated Total]]</f>
        <v>0</v>
      </c>
    </row>
    <row r="777" spans="1:9">
      <c r="A777" s="128">
        <v>46203</v>
      </c>
      <c r="B777" s="129">
        <v>46022</v>
      </c>
      <c r="C777" s="130" t="s">
        <v>119</v>
      </c>
      <c r="D777" s="130" t="s">
        <v>94</v>
      </c>
      <c r="E777" s="130" t="s">
        <v>120</v>
      </c>
      <c r="F777" s="131">
        <v>11498.7</v>
      </c>
      <c r="G777" s="132">
        <v>11498.7</v>
      </c>
      <c r="H777" s="130" t="b">
        <f>[1]!Table1[[#This Row],[Calculated Total]]=[1]!Table1[[#This Row],[Adjusted Total]]</f>
        <v>1</v>
      </c>
      <c r="I777" s="127">
        <f>[1]!Table1[[#This Row],[Adjusted Total]]-[1]!Table1[[#This Row],[Calculated Total]]</f>
        <v>0</v>
      </c>
    </row>
    <row r="778" spans="1:9">
      <c r="A778" s="128">
        <v>46203</v>
      </c>
      <c r="B778" s="129">
        <v>46022</v>
      </c>
      <c r="C778" s="130" t="s">
        <v>119</v>
      </c>
      <c r="D778" s="130" t="s">
        <v>94</v>
      </c>
      <c r="E778" s="130" t="s">
        <v>121</v>
      </c>
      <c r="F778" s="131">
        <v>609.25</v>
      </c>
      <c r="G778" s="132">
        <v>609.25</v>
      </c>
      <c r="H778" s="130" t="b">
        <f>[1]!Table1[[#This Row],[Calculated Total]]=[1]!Table1[[#This Row],[Adjusted Total]]</f>
        <v>1</v>
      </c>
      <c r="I778" s="127">
        <f>[1]!Table1[[#This Row],[Adjusted Total]]-[1]!Table1[[#This Row],[Calculated Total]]</f>
        <v>0</v>
      </c>
    </row>
    <row r="779" spans="1:9">
      <c r="A779" s="128">
        <v>46203</v>
      </c>
      <c r="B779" s="129">
        <v>46022</v>
      </c>
      <c r="C779" s="130" t="s">
        <v>119</v>
      </c>
      <c r="D779" s="130" t="s">
        <v>94</v>
      </c>
      <c r="E779" s="130" t="s">
        <v>122</v>
      </c>
      <c r="F779" s="131">
        <v>11221.62</v>
      </c>
      <c r="G779" s="132">
        <v>11221.62</v>
      </c>
      <c r="H779" s="130" t="b">
        <f>[1]!Table1[[#This Row],[Calculated Total]]=[1]!Table1[[#This Row],[Adjusted Total]]</f>
        <v>1</v>
      </c>
      <c r="I779" s="127">
        <f>[1]!Table1[[#This Row],[Adjusted Total]]-[1]!Table1[[#This Row],[Calculated Total]]</f>
        <v>0</v>
      </c>
    </row>
    <row r="780" spans="1:9">
      <c r="A780" s="128">
        <v>46203</v>
      </c>
      <c r="B780" s="129">
        <v>46022</v>
      </c>
      <c r="C780" s="130" t="s">
        <v>119</v>
      </c>
      <c r="D780" s="130" t="s">
        <v>94</v>
      </c>
      <c r="E780" s="130" t="s">
        <v>123</v>
      </c>
      <c r="F780" s="131">
        <v>36472.53</v>
      </c>
      <c r="G780" s="132">
        <v>36472.53</v>
      </c>
      <c r="H780" s="130" t="b">
        <f>[1]!Table1[[#This Row],[Calculated Total]]=[1]!Table1[[#This Row],[Adjusted Total]]</f>
        <v>1</v>
      </c>
      <c r="I780" s="127">
        <f>[1]!Table1[[#This Row],[Adjusted Total]]-[1]!Table1[[#This Row],[Calculated Total]]</f>
        <v>0</v>
      </c>
    </row>
    <row r="781" spans="1:9">
      <c r="A781" s="128">
        <v>46203</v>
      </c>
      <c r="B781" s="129">
        <v>46022</v>
      </c>
      <c r="C781" s="130" t="s">
        <v>119</v>
      </c>
      <c r="D781" s="130" t="s">
        <v>86</v>
      </c>
      <c r="E781" s="130" t="s">
        <v>124</v>
      </c>
      <c r="F781" s="131">
        <v>1881444.69</v>
      </c>
      <c r="G781" s="132">
        <v>1881444.69</v>
      </c>
      <c r="H781" s="130" t="b">
        <f>[1]!Table1[[#This Row],[Calculated Total]]=[1]!Table1[[#This Row],[Adjusted Total]]</f>
        <v>1</v>
      </c>
      <c r="I781" s="127">
        <f>[1]!Table1[[#This Row],[Adjusted Total]]-[1]!Table1[[#This Row],[Calculated Total]]</f>
        <v>0</v>
      </c>
    </row>
    <row r="782" spans="1:9">
      <c r="A782" s="128">
        <v>46203</v>
      </c>
      <c r="B782" s="129">
        <v>46022</v>
      </c>
      <c r="C782" s="130" t="s">
        <v>119</v>
      </c>
      <c r="D782" s="130" t="s">
        <v>86</v>
      </c>
      <c r="E782" s="130" t="s">
        <v>125</v>
      </c>
      <c r="F782" s="131">
        <v>44959</v>
      </c>
      <c r="G782" s="132">
        <v>44959</v>
      </c>
      <c r="H782" s="130" t="b">
        <f>[1]!Table1[[#This Row],[Calculated Total]]=[1]!Table1[[#This Row],[Adjusted Total]]</f>
        <v>1</v>
      </c>
      <c r="I782" s="127">
        <f>[1]!Table1[[#This Row],[Adjusted Total]]-[1]!Table1[[#This Row],[Calculated Total]]</f>
        <v>0</v>
      </c>
    </row>
    <row r="783" spans="1:9">
      <c r="A783" s="128">
        <v>46203</v>
      </c>
      <c r="B783" s="129">
        <v>46022</v>
      </c>
      <c r="C783" s="130" t="s">
        <v>119</v>
      </c>
      <c r="D783" s="130" t="s">
        <v>86</v>
      </c>
      <c r="E783" s="130" t="s">
        <v>126</v>
      </c>
      <c r="F783" s="131">
        <v>1845.85</v>
      </c>
      <c r="G783" s="132">
        <v>1845.85</v>
      </c>
      <c r="H783" s="130" t="b">
        <f>[1]!Table1[[#This Row],[Calculated Total]]=[1]!Table1[[#This Row],[Adjusted Total]]</f>
        <v>1</v>
      </c>
      <c r="I783" s="127">
        <f>[1]!Table1[[#This Row],[Adjusted Total]]-[1]!Table1[[#This Row],[Calculated Total]]</f>
        <v>0</v>
      </c>
    </row>
    <row r="784" spans="1:9">
      <c r="A784" s="128">
        <v>46203</v>
      </c>
      <c r="B784" s="129">
        <v>46022</v>
      </c>
      <c r="C784" s="130" t="s">
        <v>119</v>
      </c>
      <c r="D784" s="130" t="s">
        <v>86</v>
      </c>
      <c r="E784" s="130" t="s">
        <v>127</v>
      </c>
      <c r="F784" s="131">
        <v>60237</v>
      </c>
      <c r="G784" s="132">
        <v>60237</v>
      </c>
      <c r="H784" s="130" t="b">
        <f>[1]!Table1[[#This Row],[Calculated Total]]=[1]!Table1[[#This Row],[Adjusted Total]]</f>
        <v>1</v>
      </c>
      <c r="I784" s="127">
        <f>[1]!Table1[[#This Row],[Adjusted Total]]-[1]!Table1[[#This Row],[Calculated Total]]</f>
        <v>0</v>
      </c>
    </row>
    <row r="785" spans="1:9">
      <c r="A785" s="128">
        <v>46203</v>
      </c>
      <c r="B785" s="129">
        <v>46022</v>
      </c>
      <c r="C785" s="130" t="s">
        <v>119</v>
      </c>
      <c r="D785" s="130" t="s">
        <v>87</v>
      </c>
      <c r="E785" s="130" t="s">
        <v>88</v>
      </c>
      <c r="F785" s="131">
        <v>4084.68</v>
      </c>
      <c r="G785" s="132">
        <v>4084.68</v>
      </c>
      <c r="H785" s="130" t="b">
        <f>[1]!Table1[[#This Row],[Calculated Total]]=[1]!Table1[[#This Row],[Adjusted Total]]</f>
        <v>1</v>
      </c>
      <c r="I785" s="127">
        <f>[1]!Table1[[#This Row],[Adjusted Total]]-[1]!Table1[[#This Row],[Calculated Total]]</f>
        <v>0</v>
      </c>
    </row>
    <row r="786" spans="1:9">
      <c r="A786" s="128">
        <v>46203</v>
      </c>
      <c r="B786" s="129">
        <v>46022</v>
      </c>
      <c r="C786" s="130" t="s">
        <v>119</v>
      </c>
      <c r="D786" s="130" t="s">
        <v>87</v>
      </c>
      <c r="E786" s="130" t="s">
        <v>128</v>
      </c>
      <c r="F786" s="131">
        <v>3056.4</v>
      </c>
      <c r="G786" s="132">
        <v>3056.4</v>
      </c>
      <c r="H786" s="130" t="b">
        <f>[1]!Table1[[#This Row],[Calculated Total]]=[1]!Table1[[#This Row],[Adjusted Total]]</f>
        <v>1</v>
      </c>
      <c r="I786" s="127">
        <f>[1]!Table1[[#This Row],[Adjusted Total]]-[1]!Table1[[#This Row],[Calculated Total]]</f>
        <v>0</v>
      </c>
    </row>
    <row r="787" spans="1:9">
      <c r="A787" s="128">
        <v>46203</v>
      </c>
      <c r="B787" s="129">
        <v>46022</v>
      </c>
      <c r="C787" s="130" t="s">
        <v>119</v>
      </c>
      <c r="D787" s="130" t="s">
        <v>87</v>
      </c>
      <c r="E787" s="130" t="s">
        <v>129</v>
      </c>
      <c r="F787" s="131">
        <v>22555.19</v>
      </c>
      <c r="G787" s="132">
        <v>22555.19</v>
      </c>
      <c r="H787" s="130" t="b">
        <f>[1]!Table1[[#This Row],[Calculated Total]]=[1]!Table1[[#This Row],[Adjusted Total]]</f>
        <v>1</v>
      </c>
      <c r="I787" s="127">
        <f>[1]!Table1[[#This Row],[Adjusted Total]]-[1]!Table1[[#This Row],[Calculated Total]]</f>
        <v>0</v>
      </c>
    </row>
    <row r="788" spans="1:9">
      <c r="A788" s="128">
        <v>46203</v>
      </c>
      <c r="B788" s="129">
        <v>46022</v>
      </c>
      <c r="C788" s="130" t="s">
        <v>119</v>
      </c>
      <c r="D788" s="130" t="s">
        <v>87</v>
      </c>
      <c r="E788" s="130" t="s">
        <v>130</v>
      </c>
      <c r="F788" s="131">
        <v>285753.75</v>
      </c>
      <c r="G788" s="132">
        <v>285753.75</v>
      </c>
      <c r="H788" s="130" t="b">
        <f>[1]!Table1[[#This Row],[Calculated Total]]=[1]!Table1[[#This Row],[Adjusted Total]]</f>
        <v>1</v>
      </c>
      <c r="I788" s="127">
        <f>[1]!Table1[[#This Row],[Adjusted Total]]-[1]!Table1[[#This Row],[Calculated Total]]</f>
        <v>0</v>
      </c>
    </row>
    <row r="789" spans="1:9">
      <c r="A789" s="128">
        <v>46203</v>
      </c>
      <c r="B789" s="129">
        <v>46022</v>
      </c>
      <c r="C789" s="130" t="s">
        <v>119</v>
      </c>
      <c r="D789" s="130" t="s">
        <v>87</v>
      </c>
      <c r="E789" s="130" t="s">
        <v>131</v>
      </c>
      <c r="F789" s="131">
        <v>131449.56</v>
      </c>
      <c r="G789" s="132">
        <v>131449.56</v>
      </c>
      <c r="H789" s="130" t="b">
        <f>[1]!Table1[[#This Row],[Calculated Total]]=[1]!Table1[[#This Row],[Adjusted Total]]</f>
        <v>1</v>
      </c>
      <c r="I789" s="127">
        <f>[1]!Table1[[#This Row],[Adjusted Total]]-[1]!Table1[[#This Row],[Calculated Total]]</f>
        <v>0</v>
      </c>
    </row>
    <row r="790" spans="1:9">
      <c r="A790" s="128">
        <v>46203</v>
      </c>
      <c r="B790" s="129">
        <v>46022</v>
      </c>
      <c r="C790" s="130" t="s">
        <v>119</v>
      </c>
      <c r="D790" s="130" t="s">
        <v>87</v>
      </c>
      <c r="E790" s="130" t="s">
        <v>132</v>
      </c>
      <c r="F790" s="131">
        <v>45049.760000000002</v>
      </c>
      <c r="G790" s="132">
        <v>45049.760000000002</v>
      </c>
      <c r="H790" s="130" t="b">
        <f>[1]!Table1[[#This Row],[Calculated Total]]=[1]!Table1[[#This Row],[Adjusted Total]]</f>
        <v>1</v>
      </c>
      <c r="I790" s="127">
        <f>[1]!Table1[[#This Row],[Adjusted Total]]-[1]!Table1[[#This Row],[Calculated Total]]</f>
        <v>0</v>
      </c>
    </row>
    <row r="791" spans="1:9">
      <c r="A791" s="128">
        <v>46203</v>
      </c>
      <c r="B791" s="129">
        <v>46022</v>
      </c>
      <c r="C791" s="130" t="s">
        <v>119</v>
      </c>
      <c r="D791" s="130" t="s">
        <v>87</v>
      </c>
      <c r="E791" s="130" t="s">
        <v>133</v>
      </c>
      <c r="F791" s="131">
        <v>89845.06</v>
      </c>
      <c r="G791" s="132">
        <v>89845.06</v>
      </c>
      <c r="H791" s="130" t="b">
        <f>[1]!Table1[[#This Row],[Calculated Total]]=[1]!Table1[[#This Row],[Adjusted Total]]</f>
        <v>1</v>
      </c>
      <c r="I791" s="127">
        <f>[1]!Table1[[#This Row],[Adjusted Total]]-[1]!Table1[[#This Row],[Calculated Total]]</f>
        <v>0</v>
      </c>
    </row>
    <row r="792" spans="1:9">
      <c r="A792" s="128">
        <v>46203</v>
      </c>
      <c r="B792" s="129">
        <v>46022</v>
      </c>
      <c r="C792" s="130" t="s">
        <v>119</v>
      </c>
      <c r="D792" s="130" t="s">
        <v>87</v>
      </c>
      <c r="E792" s="130" t="s">
        <v>134</v>
      </c>
      <c r="F792" s="131">
        <v>2900.73</v>
      </c>
      <c r="G792" s="132">
        <v>2900.73</v>
      </c>
      <c r="H792" s="130" t="b">
        <f>[1]!Table1[[#This Row],[Calculated Total]]=[1]!Table1[[#This Row],[Adjusted Total]]</f>
        <v>1</v>
      </c>
      <c r="I792" s="127">
        <f>[1]!Table1[[#This Row],[Adjusted Total]]-[1]!Table1[[#This Row],[Calculated Total]]</f>
        <v>0</v>
      </c>
    </row>
    <row r="793" spans="1:9">
      <c r="A793" s="128">
        <v>46203</v>
      </c>
      <c r="B793" s="129">
        <v>46022</v>
      </c>
      <c r="C793" s="130" t="s">
        <v>119</v>
      </c>
      <c r="D793" s="130" t="s">
        <v>87</v>
      </c>
      <c r="E793" s="130" t="s">
        <v>135</v>
      </c>
      <c r="F793" s="131">
        <v>1239.8599999999999</v>
      </c>
      <c r="G793" s="132">
        <v>1239.8599999999999</v>
      </c>
      <c r="H793" s="130" t="b">
        <f>[1]!Table1[[#This Row],[Calculated Total]]=[1]!Table1[[#This Row],[Adjusted Total]]</f>
        <v>1</v>
      </c>
      <c r="I793" s="127">
        <f>[1]!Table1[[#This Row],[Adjusted Total]]-[1]!Table1[[#This Row],[Calculated Total]]</f>
        <v>0</v>
      </c>
    </row>
    <row r="794" spans="1:9">
      <c r="A794" s="128">
        <v>46203</v>
      </c>
      <c r="B794" s="129">
        <v>46022</v>
      </c>
      <c r="C794" s="130" t="s">
        <v>119</v>
      </c>
      <c r="D794" s="130" t="s">
        <v>87</v>
      </c>
      <c r="E794" s="130" t="s">
        <v>136</v>
      </c>
      <c r="F794" s="131">
        <v>9019.2000000000007</v>
      </c>
      <c r="G794" s="132">
        <v>9019.2000000000007</v>
      </c>
      <c r="H794" s="130" t="b">
        <f>[1]!Table1[[#This Row],[Calculated Total]]=[1]!Table1[[#This Row],[Adjusted Total]]</f>
        <v>1</v>
      </c>
      <c r="I794" s="127">
        <f>[1]!Table1[[#This Row],[Adjusted Total]]-[1]!Table1[[#This Row],[Calculated Total]]</f>
        <v>0</v>
      </c>
    </row>
    <row r="795" spans="1:9">
      <c r="A795" s="128">
        <v>46203</v>
      </c>
      <c r="B795" s="129">
        <v>46022</v>
      </c>
      <c r="C795" s="130" t="s">
        <v>119</v>
      </c>
      <c r="D795" s="130" t="s">
        <v>87</v>
      </c>
      <c r="E795" s="130" t="s">
        <v>137</v>
      </c>
      <c r="F795" s="131">
        <v>3637.39</v>
      </c>
      <c r="G795" s="132">
        <v>3637.39</v>
      </c>
      <c r="H795" s="130" t="b">
        <f>[1]!Table1[[#This Row],[Calculated Total]]=[1]!Table1[[#This Row],[Adjusted Total]]</f>
        <v>1</v>
      </c>
      <c r="I795" s="127">
        <f>[1]!Table1[[#This Row],[Adjusted Total]]-[1]!Table1[[#This Row],[Calculated Total]]</f>
        <v>0</v>
      </c>
    </row>
    <row r="796" spans="1:9">
      <c r="A796" s="128">
        <v>46203</v>
      </c>
      <c r="B796" s="129">
        <v>46022</v>
      </c>
      <c r="C796" s="130" t="s">
        <v>119</v>
      </c>
      <c r="D796" s="130" t="s">
        <v>87</v>
      </c>
      <c r="E796" s="130" t="s">
        <v>138</v>
      </c>
      <c r="F796" s="131">
        <v>66286.42</v>
      </c>
      <c r="G796" s="132">
        <v>66286.42</v>
      </c>
      <c r="H796" s="130" t="b">
        <f>[1]!Table1[[#This Row],[Calculated Total]]=[1]!Table1[[#This Row],[Adjusted Total]]</f>
        <v>1</v>
      </c>
      <c r="I796" s="127">
        <f>[1]!Table1[[#This Row],[Adjusted Total]]-[1]!Table1[[#This Row],[Calculated Total]]</f>
        <v>0</v>
      </c>
    </row>
    <row r="797" spans="1:9">
      <c r="A797" s="128">
        <v>46203</v>
      </c>
      <c r="B797" s="129">
        <v>46022</v>
      </c>
      <c r="C797" s="130" t="s">
        <v>119</v>
      </c>
      <c r="D797" s="130" t="s">
        <v>87</v>
      </c>
      <c r="E797" s="130" t="s">
        <v>139</v>
      </c>
      <c r="F797" s="131">
        <v>12746.97</v>
      </c>
      <c r="G797" s="132">
        <v>12746.97</v>
      </c>
      <c r="H797" s="130" t="b">
        <f>[1]!Table1[[#This Row],[Calculated Total]]=[1]!Table1[[#This Row],[Adjusted Total]]</f>
        <v>1</v>
      </c>
      <c r="I797" s="127">
        <f>[1]!Table1[[#This Row],[Adjusted Total]]-[1]!Table1[[#This Row],[Calculated Total]]</f>
        <v>0</v>
      </c>
    </row>
    <row r="798" spans="1:9">
      <c r="A798" s="128">
        <v>46203</v>
      </c>
      <c r="B798" s="129">
        <v>46022</v>
      </c>
      <c r="C798" s="130" t="s">
        <v>119</v>
      </c>
      <c r="D798" s="130" t="s">
        <v>87</v>
      </c>
      <c r="E798" s="130" t="s">
        <v>140</v>
      </c>
      <c r="F798" s="131">
        <v>692938.89</v>
      </c>
      <c r="G798" s="132">
        <v>692938.89</v>
      </c>
      <c r="H798" s="130" t="b">
        <f>[1]!Table1[[#This Row],[Calculated Total]]=[1]!Table1[[#This Row],[Adjusted Total]]</f>
        <v>1</v>
      </c>
      <c r="I798" s="127">
        <f>[1]!Table1[[#This Row],[Adjusted Total]]-[1]!Table1[[#This Row],[Calculated Total]]</f>
        <v>0</v>
      </c>
    </row>
    <row r="799" spans="1:9">
      <c r="A799" s="128">
        <v>46203</v>
      </c>
      <c r="B799" s="129">
        <v>46022</v>
      </c>
      <c r="C799" s="130" t="s">
        <v>119</v>
      </c>
      <c r="D799" s="130" t="s">
        <v>87</v>
      </c>
      <c r="E799" s="130" t="s">
        <v>141</v>
      </c>
      <c r="F799" s="131">
        <v>11194.35</v>
      </c>
      <c r="G799" s="132">
        <v>11194.35</v>
      </c>
      <c r="H799" s="130" t="b">
        <f>[1]!Table1[[#This Row],[Calculated Total]]=[1]!Table1[[#This Row],[Adjusted Total]]</f>
        <v>1</v>
      </c>
      <c r="I799" s="127">
        <f>[1]!Table1[[#This Row],[Adjusted Total]]-[1]!Table1[[#This Row],[Calculated Total]]</f>
        <v>0</v>
      </c>
    </row>
    <row r="800" spans="1:9">
      <c r="A800" s="128">
        <v>46203</v>
      </c>
      <c r="B800" s="129">
        <v>46022</v>
      </c>
      <c r="C800" s="130" t="s">
        <v>119</v>
      </c>
      <c r="D800" s="130" t="s">
        <v>87</v>
      </c>
      <c r="E800" s="130" t="s">
        <v>142</v>
      </c>
      <c r="F800" s="131">
        <v>4791.1899999999996</v>
      </c>
      <c r="G800" s="132">
        <v>4791.1899999999996</v>
      </c>
      <c r="H800" s="130" t="b">
        <f>[1]!Table1[[#This Row],[Calculated Total]]=[1]!Table1[[#This Row],[Adjusted Total]]</f>
        <v>1</v>
      </c>
      <c r="I800" s="127">
        <f>[1]!Table1[[#This Row],[Adjusted Total]]-[1]!Table1[[#This Row],[Calculated Total]]</f>
        <v>0</v>
      </c>
    </row>
    <row r="801" spans="1:9">
      <c r="A801" s="128">
        <v>46203</v>
      </c>
      <c r="B801" s="129">
        <v>46022</v>
      </c>
      <c r="C801" s="130" t="s">
        <v>119</v>
      </c>
      <c r="D801" s="130" t="s">
        <v>87</v>
      </c>
      <c r="E801" s="130" t="s">
        <v>143</v>
      </c>
      <c r="F801" s="131">
        <v>14838.42</v>
      </c>
      <c r="G801" s="132">
        <v>14838.42</v>
      </c>
      <c r="H801" s="130" t="b">
        <f>[1]!Table1[[#This Row],[Calculated Total]]=[1]!Table1[[#This Row],[Adjusted Total]]</f>
        <v>1</v>
      </c>
      <c r="I801" s="127">
        <f>[1]!Table1[[#This Row],[Adjusted Total]]-[1]!Table1[[#This Row],[Calculated Total]]</f>
        <v>0</v>
      </c>
    </row>
    <row r="802" spans="1:9">
      <c r="A802" s="128">
        <v>46203</v>
      </c>
      <c r="B802" s="129">
        <v>46022</v>
      </c>
      <c r="C802" s="130" t="s">
        <v>119</v>
      </c>
      <c r="D802" s="130" t="s">
        <v>87</v>
      </c>
      <c r="E802" s="130" t="s">
        <v>144</v>
      </c>
      <c r="F802" s="131">
        <v>543.39</v>
      </c>
      <c r="G802" s="132">
        <v>543.39</v>
      </c>
      <c r="H802" s="130" t="b">
        <f>[1]!Table1[[#This Row],[Calculated Total]]=[1]!Table1[[#This Row],[Adjusted Total]]</f>
        <v>1</v>
      </c>
      <c r="I802" s="127">
        <f>[1]!Table1[[#This Row],[Adjusted Total]]-[1]!Table1[[#This Row],[Calculated Total]]</f>
        <v>0</v>
      </c>
    </row>
    <row r="803" spans="1:9">
      <c r="A803" s="128">
        <v>46203</v>
      </c>
      <c r="B803" s="129">
        <v>46022</v>
      </c>
      <c r="C803" s="130" t="s">
        <v>145</v>
      </c>
      <c r="D803" s="130" t="s">
        <v>94</v>
      </c>
      <c r="E803" s="130" t="s">
        <v>146</v>
      </c>
      <c r="F803" s="131">
        <v>32616.36</v>
      </c>
      <c r="G803" s="132">
        <v>32616.36</v>
      </c>
      <c r="H803" s="130" t="b">
        <f>[1]!Table1[[#This Row],[Calculated Total]]=[1]!Table1[[#This Row],[Adjusted Total]]</f>
        <v>1</v>
      </c>
      <c r="I803" s="127">
        <f>[1]!Table1[[#This Row],[Adjusted Total]]-[1]!Table1[[#This Row],[Calculated Total]]</f>
        <v>0</v>
      </c>
    </row>
    <row r="804" spans="1:9">
      <c r="A804" s="128">
        <v>46203</v>
      </c>
      <c r="B804" s="129">
        <v>46022</v>
      </c>
      <c r="C804" s="130" t="s">
        <v>145</v>
      </c>
      <c r="D804" s="130" t="s">
        <v>94</v>
      </c>
      <c r="E804" s="130" t="s">
        <v>147</v>
      </c>
      <c r="F804" s="131">
        <v>13620.96</v>
      </c>
      <c r="G804" s="132">
        <v>13620.96</v>
      </c>
      <c r="H804" s="130" t="b">
        <f>[1]!Table1[[#This Row],[Calculated Total]]=[1]!Table1[[#This Row],[Adjusted Total]]</f>
        <v>1</v>
      </c>
      <c r="I804" s="127">
        <f>[1]!Table1[[#This Row],[Adjusted Total]]-[1]!Table1[[#This Row],[Calculated Total]]</f>
        <v>0</v>
      </c>
    </row>
    <row r="805" spans="1:9">
      <c r="A805" s="128">
        <v>46203</v>
      </c>
      <c r="B805" s="129">
        <v>46022</v>
      </c>
      <c r="C805" s="130" t="s">
        <v>145</v>
      </c>
      <c r="D805" s="130" t="s">
        <v>86</v>
      </c>
      <c r="E805" s="130" t="s">
        <v>148</v>
      </c>
      <c r="F805" s="131">
        <v>242084.39</v>
      </c>
      <c r="G805" s="132">
        <v>242084.39</v>
      </c>
      <c r="H805" s="130" t="b">
        <f>[1]!Table1[[#This Row],[Calculated Total]]=[1]!Table1[[#This Row],[Adjusted Total]]</f>
        <v>1</v>
      </c>
      <c r="I805" s="127">
        <f>[1]!Table1[[#This Row],[Adjusted Total]]-[1]!Table1[[#This Row],[Calculated Total]]</f>
        <v>0</v>
      </c>
    </row>
    <row r="806" spans="1:9">
      <c r="A806" s="128">
        <v>46203</v>
      </c>
      <c r="B806" s="129">
        <v>46022</v>
      </c>
      <c r="C806" s="130" t="s">
        <v>145</v>
      </c>
      <c r="D806" s="130" t="s">
        <v>86</v>
      </c>
      <c r="E806" s="130" t="s">
        <v>149</v>
      </c>
      <c r="F806" s="131">
        <v>1750621.34</v>
      </c>
      <c r="G806" s="132">
        <v>1750621.34</v>
      </c>
      <c r="H806" s="130" t="b">
        <f>[1]!Table1[[#This Row],[Calculated Total]]=[1]!Table1[[#This Row],[Adjusted Total]]</f>
        <v>1</v>
      </c>
      <c r="I806" s="127">
        <f>[1]!Table1[[#This Row],[Adjusted Total]]-[1]!Table1[[#This Row],[Calculated Total]]</f>
        <v>0</v>
      </c>
    </row>
    <row r="807" spans="1:9">
      <c r="A807" s="128">
        <v>46203</v>
      </c>
      <c r="B807" s="129">
        <v>46022</v>
      </c>
      <c r="C807" s="130" t="s">
        <v>145</v>
      </c>
      <c r="D807" s="130" t="s">
        <v>86</v>
      </c>
      <c r="E807" s="130" t="s">
        <v>150</v>
      </c>
      <c r="F807" s="131">
        <v>1953019.31</v>
      </c>
      <c r="G807" s="132">
        <v>1953019.31</v>
      </c>
      <c r="H807" s="130" t="b">
        <f>[1]!Table1[[#This Row],[Calculated Total]]=[1]!Table1[[#This Row],[Adjusted Total]]</f>
        <v>1</v>
      </c>
      <c r="I807" s="127">
        <f>[1]!Table1[[#This Row],[Adjusted Total]]-[1]!Table1[[#This Row],[Calculated Total]]</f>
        <v>0</v>
      </c>
    </row>
    <row r="808" spans="1:9">
      <c r="A808" s="128">
        <v>46203</v>
      </c>
      <c r="B808" s="129">
        <v>46022</v>
      </c>
      <c r="C808" s="130" t="s">
        <v>145</v>
      </c>
      <c r="D808" s="130" t="s">
        <v>86</v>
      </c>
      <c r="E808" s="130" t="s">
        <v>151</v>
      </c>
      <c r="F808" s="131">
        <v>181762.6</v>
      </c>
      <c r="G808" s="132">
        <v>181762.6</v>
      </c>
      <c r="H808" s="130" t="b">
        <f>[1]!Table1[[#This Row],[Calculated Total]]=[1]!Table1[[#This Row],[Adjusted Total]]</f>
        <v>1</v>
      </c>
      <c r="I808" s="127">
        <f>[1]!Table1[[#This Row],[Adjusted Total]]-[1]!Table1[[#This Row],[Calculated Total]]</f>
        <v>0</v>
      </c>
    </row>
    <row r="809" spans="1:9">
      <c r="A809" s="128">
        <v>46203</v>
      </c>
      <c r="B809" s="129">
        <v>46022</v>
      </c>
      <c r="C809" s="130" t="s">
        <v>145</v>
      </c>
      <c r="D809" s="130" t="s">
        <v>86</v>
      </c>
      <c r="E809" s="130" t="s">
        <v>152</v>
      </c>
      <c r="F809" s="131">
        <v>1170.77</v>
      </c>
      <c r="G809" s="132">
        <v>1170.77</v>
      </c>
      <c r="H809" s="130" t="b">
        <f>[1]!Table1[[#This Row],[Calculated Total]]=[1]!Table1[[#This Row],[Adjusted Total]]</f>
        <v>1</v>
      </c>
      <c r="I809" s="127">
        <f>[1]!Table1[[#This Row],[Adjusted Total]]-[1]!Table1[[#This Row],[Calculated Total]]</f>
        <v>0</v>
      </c>
    </row>
    <row r="810" spans="1:9">
      <c r="A810" s="128">
        <v>46203</v>
      </c>
      <c r="B810" s="129">
        <v>46022</v>
      </c>
      <c r="C810" s="130" t="s">
        <v>145</v>
      </c>
      <c r="D810" s="130" t="s">
        <v>86</v>
      </c>
      <c r="E810" s="130" t="s">
        <v>153</v>
      </c>
      <c r="F810" s="131">
        <v>933.21</v>
      </c>
      <c r="G810" s="132">
        <v>933.21</v>
      </c>
      <c r="H810" s="130" t="b">
        <f>[1]!Table1[[#This Row],[Calculated Total]]=[1]!Table1[[#This Row],[Adjusted Total]]</f>
        <v>1</v>
      </c>
      <c r="I810" s="127">
        <f>[1]!Table1[[#This Row],[Adjusted Total]]-[1]!Table1[[#This Row],[Calculated Total]]</f>
        <v>0</v>
      </c>
    </row>
    <row r="811" spans="1:9">
      <c r="A811" s="128">
        <v>46203</v>
      </c>
      <c r="B811" s="129">
        <v>46022</v>
      </c>
      <c r="C811" s="130" t="s">
        <v>145</v>
      </c>
      <c r="D811" s="130" t="s">
        <v>86</v>
      </c>
      <c r="E811" s="130" t="s">
        <v>154</v>
      </c>
      <c r="F811" s="131">
        <v>154467.41</v>
      </c>
      <c r="G811" s="132">
        <v>154467.41</v>
      </c>
      <c r="H811" s="130" t="b">
        <f>[1]!Table1[[#This Row],[Calculated Total]]=[1]!Table1[[#This Row],[Adjusted Total]]</f>
        <v>1</v>
      </c>
      <c r="I811" s="127">
        <f>[1]!Table1[[#This Row],[Adjusted Total]]-[1]!Table1[[#This Row],[Calculated Total]]</f>
        <v>0</v>
      </c>
    </row>
    <row r="812" spans="1:9">
      <c r="A812" s="128">
        <v>46203</v>
      </c>
      <c r="B812" s="129">
        <v>46022</v>
      </c>
      <c r="C812" s="130" t="s">
        <v>145</v>
      </c>
      <c r="D812" s="130" t="s">
        <v>86</v>
      </c>
      <c r="E812" s="130" t="s">
        <v>155</v>
      </c>
      <c r="F812" s="131">
        <v>346990.16</v>
      </c>
      <c r="G812" s="132">
        <v>346990.16</v>
      </c>
      <c r="H812" s="130" t="b">
        <f>[1]!Table1[[#This Row],[Calculated Total]]=[1]!Table1[[#This Row],[Adjusted Total]]</f>
        <v>1</v>
      </c>
      <c r="I812" s="127">
        <f>[1]!Table1[[#This Row],[Adjusted Total]]-[1]!Table1[[#This Row],[Calculated Total]]</f>
        <v>0</v>
      </c>
    </row>
    <row r="813" spans="1:9">
      <c r="A813" s="128">
        <v>46203</v>
      </c>
      <c r="B813" s="129">
        <v>46022</v>
      </c>
      <c r="C813" s="130" t="s">
        <v>156</v>
      </c>
      <c r="D813" s="130" t="s">
        <v>86</v>
      </c>
      <c r="E813" s="130" t="s">
        <v>157</v>
      </c>
      <c r="F813" s="131">
        <v>170241.22</v>
      </c>
      <c r="G813" s="132">
        <v>170241.22</v>
      </c>
      <c r="H813" s="130" t="b">
        <f>[1]!Table1[[#This Row],[Calculated Total]]=[1]!Table1[[#This Row],[Adjusted Total]]</f>
        <v>1</v>
      </c>
      <c r="I813" s="127">
        <f>[1]!Table1[[#This Row],[Adjusted Total]]-[1]!Table1[[#This Row],[Calculated Total]]</f>
        <v>0</v>
      </c>
    </row>
    <row r="814" spans="1:9">
      <c r="A814" s="128">
        <v>46203</v>
      </c>
      <c r="B814" s="129">
        <v>46022</v>
      </c>
      <c r="C814" s="130" t="s">
        <v>156</v>
      </c>
      <c r="D814" s="130" t="s">
        <v>86</v>
      </c>
      <c r="E814" s="130" t="s">
        <v>158</v>
      </c>
      <c r="F814" s="131">
        <v>3692.1</v>
      </c>
      <c r="G814" s="132">
        <v>3692.1</v>
      </c>
      <c r="H814" s="130" t="b">
        <f>[1]!Table1[[#This Row],[Calculated Total]]=[1]!Table1[[#This Row],[Adjusted Total]]</f>
        <v>1</v>
      </c>
      <c r="I814" s="127">
        <f>[1]!Table1[[#This Row],[Adjusted Total]]-[1]!Table1[[#This Row],[Calculated Total]]</f>
        <v>0</v>
      </c>
    </row>
    <row r="815" spans="1:9">
      <c r="A815" s="128">
        <v>46203</v>
      </c>
      <c r="B815" s="129">
        <v>46022</v>
      </c>
      <c r="C815" s="130" t="s">
        <v>156</v>
      </c>
      <c r="D815" s="130" t="s">
        <v>86</v>
      </c>
      <c r="E815" s="130" t="s">
        <v>159</v>
      </c>
      <c r="F815" s="131">
        <v>2853</v>
      </c>
      <c r="G815" s="132">
        <v>2853</v>
      </c>
      <c r="H815" s="130" t="b">
        <f>[1]!Table1[[#This Row],[Calculated Total]]=[1]!Table1[[#This Row],[Adjusted Total]]</f>
        <v>1</v>
      </c>
      <c r="I815" s="127">
        <f>[1]!Table1[[#This Row],[Adjusted Total]]-[1]!Table1[[#This Row],[Calculated Total]]</f>
        <v>0</v>
      </c>
    </row>
    <row r="816" spans="1:9">
      <c r="A816" s="128">
        <v>46203</v>
      </c>
      <c r="B816" s="129">
        <v>46022</v>
      </c>
      <c r="C816" s="130" t="s">
        <v>160</v>
      </c>
      <c r="D816" s="130" t="s">
        <v>94</v>
      </c>
      <c r="E816" s="130" t="s">
        <v>161</v>
      </c>
      <c r="F816" s="131">
        <v>4589.82</v>
      </c>
      <c r="G816" s="132">
        <v>4589.82</v>
      </c>
      <c r="H816" s="130" t="b">
        <f>[1]!Table1[[#This Row],[Calculated Total]]=[1]!Table1[[#This Row],[Adjusted Total]]</f>
        <v>1</v>
      </c>
      <c r="I816" s="127">
        <f>[1]!Table1[[#This Row],[Adjusted Total]]-[1]!Table1[[#This Row],[Calculated Total]]</f>
        <v>0</v>
      </c>
    </row>
    <row r="817" spans="1:9">
      <c r="A817" s="128">
        <v>46203</v>
      </c>
      <c r="B817" s="129">
        <v>46022</v>
      </c>
      <c r="C817" s="130" t="s">
        <v>160</v>
      </c>
      <c r="D817" s="130" t="s">
        <v>86</v>
      </c>
      <c r="E817" s="130" t="s">
        <v>162</v>
      </c>
      <c r="F817" s="131">
        <v>367.94</v>
      </c>
      <c r="G817" s="132">
        <v>367.94</v>
      </c>
      <c r="H817" s="130" t="b">
        <f>[1]!Table1[[#This Row],[Calculated Total]]=[1]!Table1[[#This Row],[Adjusted Total]]</f>
        <v>1</v>
      </c>
      <c r="I817" s="127">
        <f>[1]!Table1[[#This Row],[Adjusted Total]]-[1]!Table1[[#This Row],[Calculated Total]]</f>
        <v>0</v>
      </c>
    </row>
    <row r="818" spans="1:9">
      <c r="A818" s="128">
        <v>46203</v>
      </c>
      <c r="B818" s="129">
        <v>46022</v>
      </c>
      <c r="C818" s="130" t="s">
        <v>160</v>
      </c>
      <c r="D818" s="130" t="s">
        <v>86</v>
      </c>
      <c r="E818" s="130" t="s">
        <v>160</v>
      </c>
      <c r="F818" s="131">
        <v>900.95</v>
      </c>
      <c r="G818" s="132">
        <v>900.95</v>
      </c>
      <c r="H818" s="130" t="b">
        <f>[1]!Table1[[#This Row],[Calculated Total]]=[1]!Table1[[#This Row],[Adjusted Total]]</f>
        <v>1</v>
      </c>
      <c r="I818" s="127">
        <f>[1]!Table1[[#This Row],[Adjusted Total]]-[1]!Table1[[#This Row],[Calculated Total]]</f>
        <v>0</v>
      </c>
    </row>
    <row r="819" spans="1:9">
      <c r="A819" s="128">
        <v>46203</v>
      </c>
      <c r="B819" s="129">
        <v>46022</v>
      </c>
      <c r="C819" s="130" t="s">
        <v>160</v>
      </c>
      <c r="D819" s="130" t="s">
        <v>86</v>
      </c>
      <c r="E819" s="130" t="s">
        <v>163</v>
      </c>
      <c r="F819" s="131">
        <v>1399851.75</v>
      </c>
      <c r="G819" s="132">
        <v>1399851.75</v>
      </c>
      <c r="H819" s="130" t="b">
        <f>[1]!Table1[[#This Row],[Calculated Total]]=[1]!Table1[[#This Row],[Adjusted Total]]</f>
        <v>1</v>
      </c>
      <c r="I819" s="127">
        <f>[1]!Table1[[#This Row],[Adjusted Total]]-[1]!Table1[[#This Row],[Calculated Total]]</f>
        <v>0</v>
      </c>
    </row>
    <row r="820" spans="1:9">
      <c r="A820" s="128">
        <v>46203</v>
      </c>
      <c r="B820" s="129">
        <v>46022</v>
      </c>
      <c r="C820" s="130" t="s">
        <v>160</v>
      </c>
      <c r="D820" s="130" t="s">
        <v>87</v>
      </c>
      <c r="E820" s="130" t="s">
        <v>164</v>
      </c>
      <c r="F820" s="131">
        <v>1383.64</v>
      </c>
      <c r="G820" s="132">
        <v>1383.64</v>
      </c>
      <c r="H820" s="130" t="b">
        <f>[1]!Table1[[#This Row],[Calculated Total]]=[1]!Table1[[#This Row],[Adjusted Total]]</f>
        <v>1</v>
      </c>
      <c r="I820" s="127">
        <f>[1]!Table1[[#This Row],[Adjusted Total]]-[1]!Table1[[#This Row],[Calculated Total]]</f>
        <v>0</v>
      </c>
    </row>
    <row r="821" spans="1:9">
      <c r="A821" s="128">
        <v>46203</v>
      </c>
      <c r="B821" s="129">
        <v>46022</v>
      </c>
      <c r="C821" s="130" t="s">
        <v>160</v>
      </c>
      <c r="D821" s="130" t="s">
        <v>87</v>
      </c>
      <c r="E821" s="130" t="s">
        <v>165</v>
      </c>
      <c r="F821" s="131">
        <v>1383.64</v>
      </c>
      <c r="G821" s="132">
        <v>1383.64</v>
      </c>
      <c r="H821" s="130" t="b">
        <f>[1]!Table1[[#This Row],[Calculated Total]]=[1]!Table1[[#This Row],[Adjusted Total]]</f>
        <v>1</v>
      </c>
      <c r="I821" s="127">
        <f>[1]!Table1[[#This Row],[Adjusted Total]]-[1]!Table1[[#This Row],[Calculated Total]]</f>
        <v>0</v>
      </c>
    </row>
    <row r="822" spans="1:9">
      <c r="A822" s="128">
        <v>46203</v>
      </c>
      <c r="B822" s="129">
        <v>46022</v>
      </c>
      <c r="C822" s="130" t="s">
        <v>166</v>
      </c>
      <c r="D822" s="130" t="s">
        <v>86</v>
      </c>
      <c r="E822" s="130" t="s">
        <v>167</v>
      </c>
      <c r="F822" s="131">
        <v>1344377.22</v>
      </c>
      <c r="G822" s="132">
        <v>1344377.22</v>
      </c>
      <c r="H822" s="130" t="b">
        <f>[1]!Table1[[#This Row],[Calculated Total]]=[1]!Table1[[#This Row],[Adjusted Total]]</f>
        <v>1</v>
      </c>
      <c r="I822" s="127">
        <f>[1]!Table1[[#This Row],[Adjusted Total]]-[1]!Table1[[#This Row],[Calculated Total]]</f>
        <v>0</v>
      </c>
    </row>
    <row r="823" spans="1:9">
      <c r="A823" s="128">
        <v>46203</v>
      </c>
      <c r="B823" s="129">
        <v>46022</v>
      </c>
      <c r="C823" s="130" t="s">
        <v>166</v>
      </c>
      <c r="D823" s="130" t="s">
        <v>86</v>
      </c>
      <c r="E823" s="130" t="s">
        <v>168</v>
      </c>
      <c r="F823" s="131">
        <v>509894.24</v>
      </c>
      <c r="G823" s="132">
        <v>509894.24</v>
      </c>
      <c r="H823" s="130" t="b">
        <f>[1]!Table1[[#This Row],[Calculated Total]]=[1]!Table1[[#This Row],[Adjusted Total]]</f>
        <v>1</v>
      </c>
      <c r="I823" s="127">
        <f>[1]!Table1[[#This Row],[Adjusted Total]]-[1]!Table1[[#This Row],[Calculated Total]]</f>
        <v>0</v>
      </c>
    </row>
    <row r="824" spans="1:9">
      <c r="A824" s="128">
        <v>46203</v>
      </c>
      <c r="B824" s="129">
        <v>46022</v>
      </c>
      <c r="C824" s="130" t="s">
        <v>166</v>
      </c>
      <c r="D824" s="130" t="s">
        <v>87</v>
      </c>
      <c r="E824" s="130" t="s">
        <v>169</v>
      </c>
      <c r="F824" s="131">
        <v>50270.91</v>
      </c>
      <c r="G824" s="132">
        <v>50270.91</v>
      </c>
      <c r="H824" s="130" t="b">
        <f>[1]!Table1[[#This Row],[Calculated Total]]=[1]!Table1[[#This Row],[Adjusted Total]]</f>
        <v>1</v>
      </c>
      <c r="I824" s="127">
        <f>[1]!Table1[[#This Row],[Adjusted Total]]-[1]!Table1[[#This Row],[Calculated Total]]</f>
        <v>0</v>
      </c>
    </row>
    <row r="825" spans="1:9">
      <c r="A825" s="128">
        <v>46203</v>
      </c>
      <c r="B825" s="129">
        <v>46022</v>
      </c>
      <c r="C825" s="130" t="s">
        <v>166</v>
      </c>
      <c r="D825" s="130" t="s">
        <v>87</v>
      </c>
      <c r="E825" s="130" t="s">
        <v>170</v>
      </c>
      <c r="F825" s="131">
        <v>4270.25</v>
      </c>
      <c r="G825" s="132">
        <v>4270.25</v>
      </c>
      <c r="H825" s="130" t="b">
        <f>[1]!Table1[[#This Row],[Calculated Total]]=[1]!Table1[[#This Row],[Adjusted Total]]</f>
        <v>1</v>
      </c>
      <c r="I825" s="127">
        <f>[1]!Table1[[#This Row],[Adjusted Total]]-[1]!Table1[[#This Row],[Calculated Total]]</f>
        <v>0</v>
      </c>
    </row>
    <row r="826" spans="1:9">
      <c r="A826" s="128">
        <v>46203</v>
      </c>
      <c r="B826" s="129">
        <v>46022</v>
      </c>
      <c r="C826" s="130" t="s">
        <v>166</v>
      </c>
      <c r="D826" s="130" t="s">
        <v>87</v>
      </c>
      <c r="E826" s="130" t="s">
        <v>171</v>
      </c>
      <c r="F826" s="131">
        <v>142951.15</v>
      </c>
      <c r="G826" s="132">
        <v>142951.15</v>
      </c>
      <c r="H826" s="130" t="b">
        <f>[1]!Table1[[#This Row],[Calculated Total]]=[1]!Table1[[#This Row],[Adjusted Total]]</f>
        <v>1</v>
      </c>
      <c r="I826" s="127">
        <f>[1]!Table1[[#This Row],[Adjusted Total]]-[1]!Table1[[#This Row],[Calculated Total]]</f>
        <v>0</v>
      </c>
    </row>
    <row r="827" spans="1:9">
      <c r="A827" s="128">
        <v>46203</v>
      </c>
      <c r="B827" s="129">
        <v>46022</v>
      </c>
      <c r="C827" s="130" t="s">
        <v>166</v>
      </c>
      <c r="D827" s="130" t="s">
        <v>87</v>
      </c>
      <c r="E827" s="130" t="s">
        <v>172</v>
      </c>
      <c r="F827" s="131">
        <v>462.92</v>
      </c>
      <c r="G827" s="132">
        <v>462.92</v>
      </c>
      <c r="H827" s="130" t="b">
        <f>[1]!Table1[[#This Row],[Calculated Total]]=[1]!Table1[[#This Row],[Adjusted Total]]</f>
        <v>1</v>
      </c>
      <c r="I827" s="127">
        <f>[1]!Table1[[#This Row],[Adjusted Total]]-[1]!Table1[[#This Row],[Calculated Total]]</f>
        <v>0</v>
      </c>
    </row>
    <row r="828" spans="1:9">
      <c r="A828" s="128">
        <v>46203</v>
      </c>
      <c r="B828" s="129">
        <v>46022</v>
      </c>
      <c r="C828" s="130" t="s">
        <v>166</v>
      </c>
      <c r="D828" s="130" t="s">
        <v>87</v>
      </c>
      <c r="E828" s="130" t="s">
        <v>173</v>
      </c>
      <c r="F828" s="131">
        <v>4635.8500000000004</v>
      </c>
      <c r="G828" s="132">
        <v>4635.8500000000004</v>
      </c>
      <c r="H828" s="130" t="b">
        <f>[1]!Table1[[#This Row],[Calculated Total]]=[1]!Table1[[#This Row],[Adjusted Total]]</f>
        <v>1</v>
      </c>
      <c r="I828" s="127">
        <f>[1]!Table1[[#This Row],[Adjusted Total]]-[1]!Table1[[#This Row],[Calculated Total]]</f>
        <v>0</v>
      </c>
    </row>
    <row r="829" spans="1:9">
      <c r="A829" s="128">
        <v>46203</v>
      </c>
      <c r="B829" s="129">
        <v>46022</v>
      </c>
      <c r="C829" s="130" t="s">
        <v>166</v>
      </c>
      <c r="D829" s="130" t="s">
        <v>87</v>
      </c>
      <c r="E829" s="130" t="s">
        <v>174</v>
      </c>
      <c r="F829" s="131">
        <v>5791.22</v>
      </c>
      <c r="G829" s="132">
        <v>5791.22</v>
      </c>
      <c r="H829" s="130" t="b">
        <f>[1]!Table1[[#This Row],[Calculated Total]]=[1]!Table1[[#This Row],[Adjusted Total]]</f>
        <v>1</v>
      </c>
      <c r="I829" s="127">
        <f>[1]!Table1[[#This Row],[Adjusted Total]]-[1]!Table1[[#This Row],[Calculated Total]]</f>
        <v>0</v>
      </c>
    </row>
    <row r="830" spans="1:9">
      <c r="A830" s="128">
        <v>46203</v>
      </c>
      <c r="B830" s="129">
        <v>46022</v>
      </c>
      <c r="C830" s="130" t="s">
        <v>166</v>
      </c>
      <c r="D830" s="130" t="s">
        <v>87</v>
      </c>
      <c r="E830" s="130" t="s">
        <v>175</v>
      </c>
      <c r="F830" s="131">
        <v>4674.74</v>
      </c>
      <c r="G830" s="132">
        <v>4674.74</v>
      </c>
      <c r="H830" s="130" t="b">
        <f>[1]!Table1[[#This Row],[Calculated Total]]=[1]!Table1[[#This Row],[Adjusted Total]]</f>
        <v>1</v>
      </c>
      <c r="I830" s="127">
        <f>[1]!Table1[[#This Row],[Adjusted Total]]-[1]!Table1[[#This Row],[Calculated Total]]</f>
        <v>0</v>
      </c>
    </row>
    <row r="831" spans="1:9">
      <c r="A831" s="128">
        <v>46203</v>
      </c>
      <c r="B831" s="129">
        <v>46022</v>
      </c>
      <c r="C831" s="130" t="s">
        <v>166</v>
      </c>
      <c r="D831" s="130" t="s">
        <v>87</v>
      </c>
      <c r="E831" s="130" t="s">
        <v>176</v>
      </c>
      <c r="F831" s="131">
        <v>1313</v>
      </c>
      <c r="G831" s="132">
        <v>1313</v>
      </c>
      <c r="H831" s="130" t="b">
        <f>[1]!Table1[[#This Row],[Calculated Total]]=[1]!Table1[[#This Row],[Adjusted Total]]</f>
        <v>1</v>
      </c>
      <c r="I831" s="127">
        <f>[1]!Table1[[#This Row],[Adjusted Total]]-[1]!Table1[[#This Row],[Calculated Total]]</f>
        <v>0</v>
      </c>
    </row>
    <row r="832" spans="1:9">
      <c r="A832" s="128">
        <v>46203</v>
      </c>
      <c r="B832" s="129">
        <v>46022</v>
      </c>
      <c r="C832" s="130" t="s">
        <v>166</v>
      </c>
      <c r="D832" s="130" t="s">
        <v>87</v>
      </c>
      <c r="E832" s="130" t="s">
        <v>177</v>
      </c>
      <c r="F832" s="131">
        <v>23692.98</v>
      </c>
      <c r="G832" s="132">
        <v>23692.98</v>
      </c>
      <c r="H832" s="130" t="b">
        <f>[1]!Table1[[#This Row],[Calculated Total]]=[1]!Table1[[#This Row],[Adjusted Total]]</f>
        <v>1</v>
      </c>
      <c r="I832" s="127">
        <f>[1]!Table1[[#This Row],[Adjusted Total]]-[1]!Table1[[#This Row],[Calculated Total]]</f>
        <v>0</v>
      </c>
    </row>
    <row r="833" spans="1:9">
      <c r="A833" s="128">
        <v>46203</v>
      </c>
      <c r="B833" s="129">
        <v>46022</v>
      </c>
      <c r="C833" s="130" t="s">
        <v>178</v>
      </c>
      <c r="D833" s="130" t="s">
        <v>86</v>
      </c>
      <c r="E833" s="130" t="s">
        <v>179</v>
      </c>
      <c r="F833" s="131">
        <v>3994.48</v>
      </c>
      <c r="G833" s="132">
        <v>3994.48</v>
      </c>
      <c r="H833" s="130" t="b">
        <f>[1]!Table1[[#This Row],[Calculated Total]]=[1]!Table1[[#This Row],[Adjusted Total]]</f>
        <v>1</v>
      </c>
      <c r="I833" s="127">
        <f>[1]!Table1[[#This Row],[Adjusted Total]]-[1]!Table1[[#This Row],[Calculated Total]]</f>
        <v>0</v>
      </c>
    </row>
    <row r="834" spans="1:9">
      <c r="A834" s="128">
        <v>46203</v>
      </c>
      <c r="B834" s="129">
        <v>46022</v>
      </c>
      <c r="C834" s="130" t="s">
        <v>178</v>
      </c>
      <c r="D834" s="130" t="s">
        <v>86</v>
      </c>
      <c r="E834" s="130" t="s">
        <v>180</v>
      </c>
      <c r="F834" s="131">
        <v>41404.300000000003</v>
      </c>
      <c r="G834" s="132">
        <v>41404.300000000003</v>
      </c>
      <c r="H834" s="130" t="b">
        <f>[1]!Table1[[#This Row],[Calculated Total]]=[1]!Table1[[#This Row],[Adjusted Total]]</f>
        <v>1</v>
      </c>
      <c r="I834" s="127">
        <f>[1]!Table1[[#This Row],[Adjusted Total]]-[1]!Table1[[#This Row],[Calculated Total]]</f>
        <v>0</v>
      </c>
    </row>
    <row r="835" spans="1:9">
      <c r="A835" s="128">
        <v>46203</v>
      </c>
      <c r="B835" s="129">
        <v>46022</v>
      </c>
      <c r="C835" s="130" t="s">
        <v>178</v>
      </c>
      <c r="D835" s="130" t="s">
        <v>86</v>
      </c>
      <c r="E835" s="130" t="s">
        <v>181</v>
      </c>
      <c r="F835" s="131">
        <v>3718.07</v>
      </c>
      <c r="G835" s="132">
        <v>3718.07</v>
      </c>
      <c r="H835" s="130" t="b">
        <f>[1]!Table1[[#This Row],[Calculated Total]]=[1]!Table1[[#This Row],[Adjusted Total]]</f>
        <v>1</v>
      </c>
      <c r="I835" s="127">
        <f>[1]!Table1[[#This Row],[Adjusted Total]]-[1]!Table1[[#This Row],[Calculated Total]]</f>
        <v>0</v>
      </c>
    </row>
    <row r="836" spans="1:9">
      <c r="A836" s="128">
        <v>46203</v>
      </c>
      <c r="B836" s="129">
        <v>46022</v>
      </c>
      <c r="C836" s="130" t="s">
        <v>178</v>
      </c>
      <c r="D836" s="130" t="s">
        <v>86</v>
      </c>
      <c r="E836" s="130" t="s">
        <v>182</v>
      </c>
      <c r="F836" s="131">
        <v>664400.1</v>
      </c>
      <c r="G836" s="132">
        <v>664400.1</v>
      </c>
      <c r="H836" s="130" t="b">
        <f>[1]!Table1[[#This Row],[Calculated Total]]=[1]!Table1[[#This Row],[Adjusted Total]]</f>
        <v>1</v>
      </c>
      <c r="I836" s="127">
        <f>[1]!Table1[[#This Row],[Adjusted Total]]-[1]!Table1[[#This Row],[Calculated Total]]</f>
        <v>0</v>
      </c>
    </row>
    <row r="837" spans="1:9">
      <c r="A837" s="128">
        <v>46203</v>
      </c>
      <c r="B837" s="129">
        <v>46022</v>
      </c>
      <c r="C837" s="130" t="s">
        <v>178</v>
      </c>
      <c r="D837" s="130" t="s">
        <v>87</v>
      </c>
      <c r="E837" s="130" t="s">
        <v>183</v>
      </c>
      <c r="F837" s="131">
        <v>129339.83</v>
      </c>
      <c r="G837" s="132">
        <v>129339.83</v>
      </c>
      <c r="H837" s="130" t="b">
        <f>[1]!Table1[[#This Row],[Calculated Total]]=[1]!Table1[[#This Row],[Adjusted Total]]</f>
        <v>1</v>
      </c>
      <c r="I837" s="127">
        <f>[1]!Table1[[#This Row],[Adjusted Total]]-[1]!Table1[[#This Row],[Calculated Total]]</f>
        <v>0</v>
      </c>
    </row>
    <row r="838" spans="1:9">
      <c r="A838" s="128">
        <v>46203</v>
      </c>
      <c r="B838" s="129">
        <v>46022</v>
      </c>
      <c r="C838" s="130" t="s">
        <v>184</v>
      </c>
      <c r="D838" s="130" t="s">
        <v>86</v>
      </c>
      <c r="E838" s="130" t="s">
        <v>185</v>
      </c>
      <c r="F838" s="131">
        <v>2598.86</v>
      </c>
      <c r="G838" s="132">
        <v>2598.86</v>
      </c>
      <c r="H838" s="130" t="b">
        <f>[1]!Table1[[#This Row],[Calculated Total]]=[1]!Table1[[#This Row],[Adjusted Total]]</f>
        <v>1</v>
      </c>
      <c r="I838" s="127">
        <f>[1]!Table1[[#This Row],[Adjusted Total]]-[1]!Table1[[#This Row],[Calculated Total]]</f>
        <v>0</v>
      </c>
    </row>
    <row r="839" spans="1:9">
      <c r="A839" s="128">
        <v>46203</v>
      </c>
      <c r="B839" s="129">
        <v>46022</v>
      </c>
      <c r="C839" s="130" t="s">
        <v>184</v>
      </c>
      <c r="D839" s="130" t="s">
        <v>86</v>
      </c>
      <c r="E839" s="130" t="s">
        <v>186</v>
      </c>
      <c r="F839" s="131">
        <v>17081.12</v>
      </c>
      <c r="G839" s="132">
        <v>17081.12</v>
      </c>
      <c r="H839" s="130" t="b">
        <f>[1]!Table1[[#This Row],[Calculated Total]]=[1]!Table1[[#This Row],[Adjusted Total]]</f>
        <v>1</v>
      </c>
      <c r="I839" s="127">
        <f>[1]!Table1[[#This Row],[Adjusted Total]]-[1]!Table1[[#This Row],[Calculated Total]]</f>
        <v>0</v>
      </c>
    </row>
    <row r="840" spans="1:9">
      <c r="A840" s="128">
        <v>46203</v>
      </c>
      <c r="B840" s="129">
        <v>46022</v>
      </c>
      <c r="C840" s="130" t="s">
        <v>184</v>
      </c>
      <c r="D840" s="130" t="s">
        <v>86</v>
      </c>
      <c r="E840" s="130" t="s">
        <v>187</v>
      </c>
      <c r="F840" s="131">
        <v>152210.93</v>
      </c>
      <c r="G840" s="132">
        <v>152210.93</v>
      </c>
      <c r="H840" s="130" t="b">
        <f>[1]!Table1[[#This Row],[Calculated Total]]=[1]!Table1[[#This Row],[Adjusted Total]]</f>
        <v>1</v>
      </c>
      <c r="I840" s="127">
        <f>[1]!Table1[[#This Row],[Adjusted Total]]-[1]!Table1[[#This Row],[Calculated Total]]</f>
        <v>0</v>
      </c>
    </row>
    <row r="841" spans="1:9">
      <c r="A841" s="128">
        <v>46203</v>
      </c>
      <c r="B841" s="129">
        <v>46022</v>
      </c>
      <c r="C841" s="130" t="s">
        <v>184</v>
      </c>
      <c r="D841" s="130" t="s">
        <v>86</v>
      </c>
      <c r="E841" s="130" t="s">
        <v>188</v>
      </c>
      <c r="F841" s="131">
        <v>4697.75</v>
      </c>
      <c r="G841" s="132">
        <v>4697.75</v>
      </c>
      <c r="H841" s="130" t="b">
        <f>[1]!Table1[[#This Row],[Calculated Total]]=[1]!Table1[[#This Row],[Adjusted Total]]</f>
        <v>1</v>
      </c>
      <c r="I841" s="127">
        <f>[1]!Table1[[#This Row],[Adjusted Total]]-[1]!Table1[[#This Row],[Calculated Total]]</f>
        <v>0</v>
      </c>
    </row>
    <row r="842" spans="1:9">
      <c r="A842" s="128">
        <v>46203</v>
      </c>
      <c r="B842" s="129">
        <v>46022</v>
      </c>
      <c r="C842" s="130" t="s">
        <v>184</v>
      </c>
      <c r="D842" s="130" t="s">
        <v>86</v>
      </c>
      <c r="E842" s="130" t="s">
        <v>189</v>
      </c>
      <c r="F842" s="131">
        <v>6272.5</v>
      </c>
      <c r="G842" s="132">
        <v>6272.5</v>
      </c>
      <c r="H842" s="130" t="b">
        <f>[1]!Table1[[#This Row],[Calculated Total]]=[1]!Table1[[#This Row],[Adjusted Total]]</f>
        <v>1</v>
      </c>
      <c r="I842" s="127">
        <f>[1]!Table1[[#This Row],[Adjusted Total]]-[1]!Table1[[#This Row],[Calculated Total]]</f>
        <v>0</v>
      </c>
    </row>
    <row r="843" spans="1:9">
      <c r="A843" s="128">
        <v>46203</v>
      </c>
      <c r="B843" s="129">
        <v>46022</v>
      </c>
      <c r="C843" s="130" t="s">
        <v>184</v>
      </c>
      <c r="D843" s="130" t="s">
        <v>87</v>
      </c>
      <c r="E843" s="130" t="s">
        <v>190</v>
      </c>
      <c r="F843" s="131">
        <v>16054.3</v>
      </c>
      <c r="G843" s="132">
        <v>16054.3</v>
      </c>
      <c r="H843" s="130" t="b">
        <f>[1]!Table1[[#This Row],[Calculated Total]]=[1]!Table1[[#This Row],[Adjusted Total]]</f>
        <v>1</v>
      </c>
      <c r="I843" s="127">
        <f>[1]!Table1[[#This Row],[Adjusted Total]]-[1]!Table1[[#This Row],[Calculated Total]]</f>
        <v>0</v>
      </c>
    </row>
    <row r="844" spans="1:9">
      <c r="A844" s="128">
        <v>46203</v>
      </c>
      <c r="B844" s="129">
        <v>46022</v>
      </c>
      <c r="C844" s="130" t="s">
        <v>184</v>
      </c>
      <c r="D844" s="130" t="s">
        <v>87</v>
      </c>
      <c r="E844" s="130" t="s">
        <v>191</v>
      </c>
      <c r="F844" s="131">
        <v>6057.41</v>
      </c>
      <c r="G844" s="132">
        <v>6057.41</v>
      </c>
      <c r="H844" s="130" t="b">
        <f>[1]!Table1[[#This Row],[Calculated Total]]=[1]!Table1[[#This Row],[Adjusted Total]]</f>
        <v>1</v>
      </c>
      <c r="I844" s="127">
        <f>[1]!Table1[[#This Row],[Adjusted Total]]-[1]!Table1[[#This Row],[Calculated Total]]</f>
        <v>0</v>
      </c>
    </row>
    <row r="845" spans="1:9">
      <c r="A845" s="121">
        <v>46203</v>
      </c>
      <c r="B845" s="122">
        <v>46022</v>
      </c>
      <c r="C845" s="123" t="s">
        <v>184</v>
      </c>
      <c r="D845" s="123" t="s">
        <v>87</v>
      </c>
      <c r="E845" s="123" t="s">
        <v>192</v>
      </c>
      <c r="F845" s="124">
        <v>3427.98</v>
      </c>
      <c r="G845" s="125">
        <v>3427.98</v>
      </c>
      <c r="H845" s="123" t="b">
        <f>[1]!Table1[[#This Row],[Calculated Total]]=[1]!Table1[[#This Row],[Adjusted Total]]</f>
        <v>1</v>
      </c>
      <c r="I845" s="127">
        <f>[1]!Table1[[#This Row],[Adjusted Total]]-[1]!Table1[[#This Row],[Calculated Total]]</f>
        <v>0</v>
      </c>
    </row>
    <row r="846" spans="1:9">
      <c r="A846" s="128">
        <v>46203</v>
      </c>
      <c r="B846" s="129">
        <v>46022</v>
      </c>
      <c r="C846" s="130" t="s">
        <v>193</v>
      </c>
      <c r="D846" s="130" t="s">
        <v>94</v>
      </c>
      <c r="E846" s="130" t="s">
        <v>194</v>
      </c>
      <c r="F846" s="131">
        <v>1588.67</v>
      </c>
      <c r="G846" s="132">
        <v>1588.67</v>
      </c>
      <c r="H846" s="130" t="b">
        <f>[1]!Table1[[#This Row],[Calculated Total]]=[1]!Table1[[#This Row],[Adjusted Total]]</f>
        <v>1</v>
      </c>
      <c r="I846" s="127">
        <f>[1]!Table1[[#This Row],[Adjusted Total]]-[1]!Table1[[#This Row],[Calculated Total]]</f>
        <v>0</v>
      </c>
    </row>
    <row r="847" spans="1:9">
      <c r="A847" s="128">
        <v>46203</v>
      </c>
      <c r="B847" s="129">
        <v>46022</v>
      </c>
      <c r="C847" s="130" t="s">
        <v>193</v>
      </c>
      <c r="D847" s="130" t="s">
        <v>94</v>
      </c>
      <c r="E847" s="130" t="s">
        <v>195</v>
      </c>
      <c r="F847" s="131">
        <v>191.97</v>
      </c>
      <c r="G847" s="132">
        <v>191.97</v>
      </c>
      <c r="H847" s="130" t="b">
        <f>[1]!Table1[[#This Row],[Calculated Total]]=[1]!Table1[[#This Row],[Adjusted Total]]</f>
        <v>1</v>
      </c>
      <c r="I847" s="127">
        <f>[1]!Table1[[#This Row],[Adjusted Total]]-[1]!Table1[[#This Row],[Calculated Total]]</f>
        <v>0</v>
      </c>
    </row>
    <row r="848" spans="1:9">
      <c r="A848" s="128">
        <v>46203</v>
      </c>
      <c r="B848" s="129">
        <v>46022</v>
      </c>
      <c r="C848" s="130" t="s">
        <v>193</v>
      </c>
      <c r="D848" s="130" t="s">
        <v>86</v>
      </c>
      <c r="E848" s="130" t="s">
        <v>196</v>
      </c>
      <c r="F848" s="131">
        <v>25340.91</v>
      </c>
      <c r="G848" s="132">
        <v>25340.91</v>
      </c>
      <c r="H848" s="130" t="b">
        <f>[1]!Table1[[#This Row],[Calculated Total]]=[1]!Table1[[#This Row],[Adjusted Total]]</f>
        <v>1</v>
      </c>
      <c r="I848" s="127">
        <f>[1]!Table1[[#This Row],[Adjusted Total]]-[1]!Table1[[#This Row],[Calculated Total]]</f>
        <v>0</v>
      </c>
    </row>
    <row r="849" spans="1:9">
      <c r="A849" s="128">
        <v>46203</v>
      </c>
      <c r="B849" s="129">
        <v>46022</v>
      </c>
      <c r="C849" s="130" t="s">
        <v>193</v>
      </c>
      <c r="D849" s="130" t="s">
        <v>86</v>
      </c>
      <c r="E849" s="130" t="s">
        <v>197</v>
      </c>
      <c r="F849" s="131">
        <v>2409127.6800000002</v>
      </c>
      <c r="G849" s="132">
        <v>2392461.02</v>
      </c>
      <c r="H849" s="130" t="b">
        <f>[1]!Table1[[#This Row],[Calculated Total]]=[1]!Table1[[#This Row],[Adjusted Total]]</f>
        <v>0</v>
      </c>
      <c r="I849" s="127">
        <f>[1]!Table1[[#This Row],[Adjusted Total]]-[1]!Table1[[#This Row],[Calculated Total]]</f>
        <v>-16666.660000000149</v>
      </c>
    </row>
    <row r="850" spans="1:9">
      <c r="A850" s="128">
        <v>46203</v>
      </c>
      <c r="B850" s="129">
        <v>46022</v>
      </c>
      <c r="C850" s="130" t="s">
        <v>193</v>
      </c>
      <c r="D850" s="130" t="s">
        <v>86</v>
      </c>
      <c r="E850" s="130" t="s">
        <v>198</v>
      </c>
      <c r="F850" s="131">
        <v>71173.570000000007</v>
      </c>
      <c r="G850" s="132">
        <v>87840.23</v>
      </c>
      <c r="H850" s="130" t="b">
        <f>[1]!Table1[[#This Row],[Calculated Total]]=[1]!Table1[[#This Row],[Adjusted Total]]</f>
        <v>0</v>
      </c>
      <c r="I850" s="127">
        <f>[1]!Table1[[#This Row],[Adjusted Total]]-[1]!Table1[[#This Row],[Calculated Total]]</f>
        <v>16666.659999999989</v>
      </c>
    </row>
    <row r="851" spans="1:9">
      <c r="A851" s="128">
        <v>46203</v>
      </c>
      <c r="B851" s="129">
        <v>46022</v>
      </c>
      <c r="C851" s="130" t="s">
        <v>193</v>
      </c>
      <c r="D851" s="130" t="s">
        <v>87</v>
      </c>
      <c r="E851" s="130" t="s">
        <v>88</v>
      </c>
      <c r="F851" s="131">
        <v>1730.7</v>
      </c>
      <c r="G851" s="132">
        <v>1730.7</v>
      </c>
      <c r="H851" s="130" t="b">
        <f>[1]!Table1[[#This Row],[Calculated Total]]=[1]!Table1[[#This Row],[Adjusted Total]]</f>
        <v>1</v>
      </c>
      <c r="I851" s="127">
        <f>[1]!Table1[[#This Row],[Adjusted Total]]-[1]!Table1[[#This Row],[Calculated Total]]</f>
        <v>0</v>
      </c>
    </row>
    <row r="852" spans="1:9">
      <c r="A852" s="121">
        <v>46203</v>
      </c>
      <c r="B852" s="122">
        <v>46022</v>
      </c>
      <c r="C852" s="123" t="s">
        <v>193</v>
      </c>
      <c r="D852" s="123" t="s">
        <v>87</v>
      </c>
      <c r="E852" s="123" t="s">
        <v>199</v>
      </c>
      <c r="F852" s="124">
        <v>91071.45</v>
      </c>
      <c r="G852" s="125">
        <v>91071.45</v>
      </c>
      <c r="H852" s="123" t="b">
        <f>[1]!Table1[[#This Row],[Calculated Total]]=[1]!Table1[[#This Row],[Adjusted Total]]</f>
        <v>1</v>
      </c>
      <c r="I852" s="127">
        <f>[1]!Table1[[#This Row],[Adjusted Total]]-[1]!Table1[[#This Row],[Calculated Total]]</f>
        <v>0</v>
      </c>
    </row>
    <row r="853" spans="1:9">
      <c r="A853" s="128">
        <v>46203</v>
      </c>
      <c r="B853" s="129">
        <v>46022</v>
      </c>
      <c r="C853" s="130" t="s">
        <v>193</v>
      </c>
      <c r="D853" s="130" t="s">
        <v>87</v>
      </c>
      <c r="E853" s="130" t="s">
        <v>200</v>
      </c>
      <c r="F853" s="131">
        <v>13240.24</v>
      </c>
      <c r="G853" s="132">
        <v>13240.24</v>
      </c>
      <c r="H853" s="130" t="b">
        <f>[1]!Table1[[#This Row],[Calculated Total]]=[1]!Table1[[#This Row],[Adjusted Total]]</f>
        <v>1</v>
      </c>
      <c r="I853" s="127">
        <f>[1]!Table1[[#This Row],[Adjusted Total]]-[1]!Table1[[#This Row],[Calculated Total]]</f>
        <v>0</v>
      </c>
    </row>
    <row r="854" spans="1:9">
      <c r="A854" s="128">
        <v>46203</v>
      </c>
      <c r="B854" s="129">
        <v>46022</v>
      </c>
      <c r="C854" s="130" t="s">
        <v>193</v>
      </c>
      <c r="D854" s="130" t="s">
        <v>87</v>
      </c>
      <c r="E854" s="130" t="s">
        <v>201</v>
      </c>
      <c r="F854" s="131">
        <v>11764.08</v>
      </c>
      <c r="G854" s="132">
        <v>11764.08</v>
      </c>
      <c r="H854" s="130" t="b">
        <f>[1]!Table1[[#This Row],[Calculated Total]]=[1]!Table1[[#This Row],[Adjusted Total]]</f>
        <v>1</v>
      </c>
      <c r="I854" s="127">
        <f>[1]!Table1[[#This Row],[Adjusted Total]]-[1]!Table1[[#This Row],[Calculated Total]]</f>
        <v>0</v>
      </c>
    </row>
    <row r="855" spans="1:9">
      <c r="A855" s="128">
        <v>46203</v>
      </c>
      <c r="B855" s="129">
        <v>46022</v>
      </c>
      <c r="C855" s="130" t="s">
        <v>193</v>
      </c>
      <c r="D855" s="130" t="s">
        <v>87</v>
      </c>
      <c r="E855" s="130" t="s">
        <v>202</v>
      </c>
      <c r="F855" s="131">
        <v>25970.61</v>
      </c>
      <c r="G855" s="132">
        <v>25970.61</v>
      </c>
      <c r="H855" s="130" t="b">
        <f>[1]!Table1[[#This Row],[Calculated Total]]=[1]!Table1[[#This Row],[Adjusted Total]]</f>
        <v>1</v>
      </c>
      <c r="I855" s="127">
        <f>[1]!Table1[[#This Row],[Adjusted Total]]-[1]!Table1[[#This Row],[Calculated Total]]</f>
        <v>0</v>
      </c>
    </row>
    <row r="856" spans="1:9">
      <c r="A856" s="128">
        <v>46203</v>
      </c>
      <c r="B856" s="129">
        <v>46022</v>
      </c>
      <c r="C856" s="130" t="s">
        <v>193</v>
      </c>
      <c r="D856" s="130" t="s">
        <v>87</v>
      </c>
      <c r="E856" s="130" t="s">
        <v>203</v>
      </c>
      <c r="F856" s="131">
        <v>14976.1</v>
      </c>
      <c r="G856" s="132">
        <v>14976.1</v>
      </c>
      <c r="H856" s="130" t="b">
        <f>[1]!Table1[[#This Row],[Calculated Total]]=[1]!Table1[[#This Row],[Adjusted Total]]</f>
        <v>1</v>
      </c>
      <c r="I856" s="127">
        <f>[1]!Table1[[#This Row],[Adjusted Total]]-[1]!Table1[[#This Row],[Calculated Total]]</f>
        <v>0</v>
      </c>
    </row>
    <row r="857" spans="1:9">
      <c r="A857" s="128">
        <v>46203</v>
      </c>
      <c r="B857" s="129">
        <v>46022</v>
      </c>
      <c r="C857" s="130" t="s">
        <v>193</v>
      </c>
      <c r="D857" s="130" t="s">
        <v>87</v>
      </c>
      <c r="E857" s="130" t="s">
        <v>204</v>
      </c>
      <c r="F857" s="131">
        <v>9439.5300000000007</v>
      </c>
      <c r="G857" s="132">
        <v>9439.5300000000007</v>
      </c>
      <c r="H857" s="130" t="b">
        <f>[1]!Table1[[#This Row],[Calculated Total]]=[1]!Table1[[#This Row],[Adjusted Total]]</f>
        <v>1</v>
      </c>
      <c r="I857" s="127">
        <f>[1]!Table1[[#This Row],[Adjusted Total]]-[1]!Table1[[#This Row],[Calculated Total]]</f>
        <v>0</v>
      </c>
    </row>
    <row r="858" spans="1:9">
      <c r="A858" s="128">
        <v>46203</v>
      </c>
      <c r="B858" s="129">
        <v>46022</v>
      </c>
      <c r="C858" s="130" t="s">
        <v>193</v>
      </c>
      <c r="D858" s="130" t="s">
        <v>87</v>
      </c>
      <c r="E858" s="130" t="s">
        <v>205</v>
      </c>
      <c r="F858" s="131">
        <v>48416.3</v>
      </c>
      <c r="G858" s="132">
        <v>48416.3</v>
      </c>
      <c r="H858" s="130" t="b">
        <f>[1]!Table1[[#This Row],[Calculated Total]]=[1]!Table1[[#This Row],[Adjusted Total]]</f>
        <v>1</v>
      </c>
      <c r="I858" s="127">
        <f>[1]!Table1[[#This Row],[Adjusted Total]]-[1]!Table1[[#This Row],[Calculated Total]]</f>
        <v>0</v>
      </c>
    </row>
    <row r="859" spans="1:9">
      <c r="A859" s="128">
        <v>46203</v>
      </c>
      <c r="B859" s="129">
        <v>46022</v>
      </c>
      <c r="C859" s="130" t="s">
        <v>206</v>
      </c>
      <c r="D859" s="130" t="s">
        <v>86</v>
      </c>
      <c r="E859" s="130" t="s">
        <v>207</v>
      </c>
      <c r="F859" s="131">
        <v>237878.95</v>
      </c>
      <c r="G859" s="132">
        <v>237878.95</v>
      </c>
      <c r="H859" s="130" t="b">
        <f>[1]!Table1[[#This Row],[Calculated Total]]=[1]!Table1[[#This Row],[Adjusted Total]]</f>
        <v>1</v>
      </c>
      <c r="I859" s="127">
        <f>[1]!Table1[[#This Row],[Adjusted Total]]-[1]!Table1[[#This Row],[Calculated Total]]</f>
        <v>0</v>
      </c>
    </row>
    <row r="860" spans="1:9">
      <c r="A860" s="128">
        <v>46203</v>
      </c>
      <c r="B860" s="129">
        <v>46022</v>
      </c>
      <c r="C860" s="130" t="s">
        <v>206</v>
      </c>
      <c r="D860" s="130" t="s">
        <v>87</v>
      </c>
      <c r="E860" s="130" t="s">
        <v>208</v>
      </c>
      <c r="F860" s="131">
        <v>14086.09</v>
      </c>
      <c r="G860" s="132">
        <v>14086.09</v>
      </c>
      <c r="H860" s="130" t="b">
        <f>[1]!Table1[[#This Row],[Calculated Total]]=[1]!Table1[[#This Row],[Adjusted Total]]</f>
        <v>1</v>
      </c>
      <c r="I860" s="127">
        <f>[1]!Table1[[#This Row],[Adjusted Total]]-[1]!Table1[[#This Row],[Calculated Total]]</f>
        <v>0</v>
      </c>
    </row>
    <row r="861" spans="1:9">
      <c r="A861" s="128">
        <v>46203</v>
      </c>
      <c r="B861" s="129">
        <v>46022</v>
      </c>
      <c r="C861" s="130" t="s">
        <v>209</v>
      </c>
      <c r="D861" s="130" t="s">
        <v>86</v>
      </c>
      <c r="E861" s="130" t="s">
        <v>210</v>
      </c>
      <c r="F861" s="131">
        <v>26470.25</v>
      </c>
      <c r="G861" s="132">
        <v>26470.25</v>
      </c>
      <c r="H861" s="130" t="b">
        <f>[1]!Table1[[#This Row],[Calculated Total]]=[1]!Table1[[#This Row],[Adjusted Total]]</f>
        <v>1</v>
      </c>
      <c r="I861" s="127">
        <f>[1]!Table1[[#This Row],[Adjusted Total]]-[1]!Table1[[#This Row],[Calculated Total]]</f>
        <v>0</v>
      </c>
    </row>
    <row r="862" spans="1:9">
      <c r="A862" s="128">
        <v>46203</v>
      </c>
      <c r="B862" s="129">
        <v>46022</v>
      </c>
      <c r="C862" s="130" t="s">
        <v>209</v>
      </c>
      <c r="D862" s="130" t="s">
        <v>86</v>
      </c>
      <c r="E862" s="130" t="s">
        <v>211</v>
      </c>
      <c r="F862" s="131">
        <v>83799.56</v>
      </c>
      <c r="G862" s="132">
        <v>83799.56</v>
      </c>
      <c r="H862" s="130" t="b">
        <f>[1]!Table1[[#This Row],[Calculated Total]]=[1]!Table1[[#This Row],[Adjusted Total]]</f>
        <v>1</v>
      </c>
      <c r="I862" s="127">
        <f>[1]!Table1[[#This Row],[Adjusted Total]]-[1]!Table1[[#This Row],[Calculated Total]]</f>
        <v>0</v>
      </c>
    </row>
    <row r="863" spans="1:9">
      <c r="A863" s="128">
        <v>46203</v>
      </c>
      <c r="B863" s="129">
        <v>46022</v>
      </c>
      <c r="C863" s="130" t="s">
        <v>209</v>
      </c>
      <c r="D863" s="130" t="s">
        <v>86</v>
      </c>
      <c r="E863" s="130" t="s">
        <v>212</v>
      </c>
      <c r="F863" s="131">
        <v>20425.509999999998</v>
      </c>
      <c r="G863" s="132">
        <v>20425.509999999998</v>
      </c>
      <c r="H863" s="130" t="b">
        <f>[1]!Table1[[#This Row],[Calculated Total]]=[1]!Table1[[#This Row],[Adjusted Total]]</f>
        <v>1</v>
      </c>
      <c r="I863" s="127">
        <f>[1]!Table1[[#This Row],[Adjusted Total]]-[1]!Table1[[#This Row],[Calculated Total]]</f>
        <v>0</v>
      </c>
    </row>
    <row r="864" spans="1:9">
      <c r="A864" s="128">
        <v>46203</v>
      </c>
      <c r="B864" s="129">
        <v>46022</v>
      </c>
      <c r="C864" s="130" t="s">
        <v>209</v>
      </c>
      <c r="D864" s="130" t="s">
        <v>86</v>
      </c>
      <c r="E864" s="130" t="s">
        <v>213</v>
      </c>
      <c r="F864" s="131">
        <v>1106.5899999999999</v>
      </c>
      <c r="G864" s="132">
        <v>1106.5899999999999</v>
      </c>
      <c r="H864" s="130" t="b">
        <f>[1]!Table1[[#This Row],[Calculated Total]]=[1]!Table1[[#This Row],[Adjusted Total]]</f>
        <v>1</v>
      </c>
      <c r="I864" s="127">
        <f>[1]!Table1[[#This Row],[Adjusted Total]]-[1]!Table1[[#This Row],[Calculated Total]]</f>
        <v>0</v>
      </c>
    </row>
    <row r="865" spans="1:9">
      <c r="A865" s="128">
        <v>46203</v>
      </c>
      <c r="B865" s="129">
        <v>46022</v>
      </c>
      <c r="C865" s="130" t="s">
        <v>209</v>
      </c>
      <c r="D865" s="130" t="s">
        <v>86</v>
      </c>
      <c r="E865" s="130" t="s">
        <v>214</v>
      </c>
      <c r="F865" s="131">
        <v>2642592.0099999998</v>
      </c>
      <c r="G865" s="132">
        <v>2642592.0099999998</v>
      </c>
      <c r="H865" s="130" t="b">
        <f>[1]!Table1[[#This Row],[Calculated Total]]=[1]!Table1[[#This Row],[Adjusted Total]]</f>
        <v>1</v>
      </c>
      <c r="I865" s="127">
        <f>[1]!Table1[[#This Row],[Adjusted Total]]-[1]!Table1[[#This Row],[Calculated Total]]</f>
        <v>0</v>
      </c>
    </row>
    <row r="866" spans="1:9">
      <c r="A866" s="128">
        <v>46203</v>
      </c>
      <c r="B866" s="129">
        <v>46022</v>
      </c>
      <c r="C866" s="130" t="s">
        <v>209</v>
      </c>
      <c r="D866" s="130" t="s">
        <v>86</v>
      </c>
      <c r="E866" s="130" t="s">
        <v>215</v>
      </c>
      <c r="F866" s="131">
        <v>170175.72</v>
      </c>
      <c r="G866" s="132">
        <v>170175.72</v>
      </c>
      <c r="H866" s="130" t="b">
        <f>[1]!Table1[[#This Row],[Calculated Total]]=[1]!Table1[[#This Row],[Adjusted Total]]</f>
        <v>1</v>
      </c>
      <c r="I866" s="127">
        <f>[1]!Table1[[#This Row],[Adjusted Total]]-[1]!Table1[[#This Row],[Calculated Total]]</f>
        <v>0</v>
      </c>
    </row>
    <row r="867" spans="1:9">
      <c r="A867" s="128">
        <v>46203</v>
      </c>
      <c r="B867" s="129">
        <v>46022</v>
      </c>
      <c r="C867" s="130" t="s">
        <v>209</v>
      </c>
      <c r="D867" s="130" t="s">
        <v>86</v>
      </c>
      <c r="E867" s="130" t="s">
        <v>216</v>
      </c>
      <c r="F867" s="131">
        <v>59670.95</v>
      </c>
      <c r="G867" s="132">
        <v>59670.95</v>
      </c>
      <c r="H867" s="130" t="b">
        <f>[1]!Table1[[#This Row],[Calculated Total]]=[1]!Table1[[#This Row],[Adjusted Total]]</f>
        <v>1</v>
      </c>
      <c r="I867" s="127">
        <f>[1]!Table1[[#This Row],[Adjusted Total]]-[1]!Table1[[#This Row],[Calculated Total]]</f>
        <v>0</v>
      </c>
    </row>
    <row r="868" spans="1:9">
      <c r="A868" s="128">
        <v>46203</v>
      </c>
      <c r="B868" s="129">
        <v>46022</v>
      </c>
      <c r="C868" s="130" t="s">
        <v>209</v>
      </c>
      <c r="D868" s="130" t="s">
        <v>86</v>
      </c>
      <c r="E868" s="130" t="s">
        <v>217</v>
      </c>
      <c r="F868" s="131">
        <v>117936.02</v>
      </c>
      <c r="G868" s="132">
        <v>117936.02</v>
      </c>
      <c r="H868" s="130" t="b">
        <f>[1]!Table1[[#This Row],[Calculated Total]]=[1]!Table1[[#This Row],[Adjusted Total]]</f>
        <v>1</v>
      </c>
      <c r="I868" s="127">
        <f>[1]!Table1[[#This Row],[Adjusted Total]]-[1]!Table1[[#This Row],[Calculated Total]]</f>
        <v>0</v>
      </c>
    </row>
    <row r="869" spans="1:9">
      <c r="A869" s="128">
        <v>46203</v>
      </c>
      <c r="B869" s="129">
        <v>46022</v>
      </c>
      <c r="C869" s="130" t="s">
        <v>209</v>
      </c>
      <c r="D869" s="130" t="s">
        <v>87</v>
      </c>
      <c r="E869" s="130" t="s">
        <v>218</v>
      </c>
      <c r="F869" s="131">
        <v>2083.59</v>
      </c>
      <c r="G869" s="132">
        <v>2083.59</v>
      </c>
      <c r="H869" s="130" t="b">
        <f>[1]!Table1[[#This Row],[Calculated Total]]=[1]!Table1[[#This Row],[Adjusted Total]]</f>
        <v>1</v>
      </c>
      <c r="I869" s="127">
        <f>[1]!Table1[[#This Row],[Adjusted Total]]-[1]!Table1[[#This Row],[Calculated Total]]</f>
        <v>0</v>
      </c>
    </row>
    <row r="870" spans="1:9">
      <c r="A870" s="128">
        <v>46203</v>
      </c>
      <c r="B870" s="129">
        <v>46022</v>
      </c>
      <c r="C870" s="130" t="s">
        <v>209</v>
      </c>
      <c r="D870" s="130" t="s">
        <v>87</v>
      </c>
      <c r="E870" s="130" t="s">
        <v>219</v>
      </c>
      <c r="F870" s="131">
        <v>1407.86</v>
      </c>
      <c r="G870" s="132">
        <v>1407.86</v>
      </c>
      <c r="H870" s="130" t="b">
        <f>[1]!Table1[[#This Row],[Calculated Total]]=[1]!Table1[[#This Row],[Adjusted Total]]</f>
        <v>1</v>
      </c>
      <c r="I870" s="127">
        <f>[1]!Table1[[#This Row],[Adjusted Total]]-[1]!Table1[[#This Row],[Calculated Total]]</f>
        <v>0</v>
      </c>
    </row>
    <row r="871" spans="1:9">
      <c r="A871" s="128">
        <v>46203</v>
      </c>
      <c r="B871" s="129">
        <v>46022</v>
      </c>
      <c r="C871" s="130" t="s">
        <v>209</v>
      </c>
      <c r="D871" s="130" t="s">
        <v>87</v>
      </c>
      <c r="E871" s="130" t="s">
        <v>220</v>
      </c>
      <c r="F871" s="131">
        <v>22906.639999999999</v>
      </c>
      <c r="G871" s="132">
        <v>22906.639999999999</v>
      </c>
      <c r="H871" s="130" t="b">
        <f>[1]!Table1[[#This Row],[Calculated Total]]=[1]!Table1[[#This Row],[Adjusted Total]]</f>
        <v>1</v>
      </c>
      <c r="I871" s="127">
        <f>[1]!Table1[[#This Row],[Adjusted Total]]-[1]!Table1[[#This Row],[Calculated Total]]</f>
        <v>0</v>
      </c>
    </row>
    <row r="872" spans="1:9">
      <c r="A872" s="128">
        <v>46203</v>
      </c>
      <c r="B872" s="129">
        <v>46022</v>
      </c>
      <c r="C872" s="130" t="s">
        <v>209</v>
      </c>
      <c r="D872" s="130" t="s">
        <v>87</v>
      </c>
      <c r="E872" s="130" t="s">
        <v>221</v>
      </c>
      <c r="F872" s="131">
        <v>13400.1</v>
      </c>
      <c r="G872" s="132">
        <v>13400.1</v>
      </c>
      <c r="H872" s="130" t="b">
        <f>[1]!Table1[[#This Row],[Calculated Total]]=[1]!Table1[[#This Row],[Adjusted Total]]</f>
        <v>1</v>
      </c>
      <c r="I872" s="127">
        <f>[1]!Table1[[#This Row],[Adjusted Total]]-[1]!Table1[[#This Row],[Calculated Total]]</f>
        <v>0</v>
      </c>
    </row>
    <row r="873" spans="1:9">
      <c r="A873" s="128">
        <v>46203</v>
      </c>
      <c r="B873" s="129">
        <v>46022</v>
      </c>
      <c r="C873" s="130" t="s">
        <v>209</v>
      </c>
      <c r="D873" s="130" t="s">
        <v>87</v>
      </c>
      <c r="E873" s="130" t="s">
        <v>222</v>
      </c>
      <c r="F873" s="131">
        <v>5918.38</v>
      </c>
      <c r="G873" s="132">
        <v>5918.38</v>
      </c>
      <c r="H873" s="130" t="b">
        <f>[1]!Table1[[#This Row],[Calculated Total]]=[1]!Table1[[#This Row],[Adjusted Total]]</f>
        <v>1</v>
      </c>
      <c r="I873" s="127">
        <f>[1]!Table1[[#This Row],[Adjusted Total]]-[1]!Table1[[#This Row],[Calculated Total]]</f>
        <v>0</v>
      </c>
    </row>
    <row r="874" spans="1:9">
      <c r="A874" s="128">
        <v>46203</v>
      </c>
      <c r="B874" s="129">
        <v>46022</v>
      </c>
      <c r="C874" s="130" t="s">
        <v>209</v>
      </c>
      <c r="D874" s="130" t="s">
        <v>87</v>
      </c>
      <c r="E874" s="130" t="s">
        <v>223</v>
      </c>
      <c r="F874" s="131">
        <v>660.57</v>
      </c>
      <c r="G874" s="132">
        <v>660.57</v>
      </c>
      <c r="H874" s="130" t="b">
        <f>[1]!Table1[[#This Row],[Calculated Total]]=[1]!Table1[[#This Row],[Adjusted Total]]</f>
        <v>1</v>
      </c>
      <c r="I874" s="127">
        <f>[1]!Table1[[#This Row],[Adjusted Total]]-[1]!Table1[[#This Row],[Calculated Total]]</f>
        <v>0</v>
      </c>
    </row>
    <row r="875" spans="1:9">
      <c r="A875" s="128">
        <v>46203</v>
      </c>
      <c r="B875" s="129">
        <v>46022</v>
      </c>
      <c r="C875" s="130" t="s">
        <v>224</v>
      </c>
      <c r="D875" s="130" t="s">
        <v>86</v>
      </c>
      <c r="E875" s="130" t="s">
        <v>225</v>
      </c>
      <c r="F875" s="131">
        <v>59177.64</v>
      </c>
      <c r="G875" s="132">
        <v>59177.64</v>
      </c>
      <c r="H875" s="130" t="b">
        <f>[1]!Table1[[#This Row],[Calculated Total]]=[1]!Table1[[#This Row],[Adjusted Total]]</f>
        <v>1</v>
      </c>
      <c r="I875" s="127">
        <f>[1]!Table1[[#This Row],[Adjusted Total]]-[1]!Table1[[#This Row],[Calculated Total]]</f>
        <v>0</v>
      </c>
    </row>
    <row r="876" spans="1:9">
      <c r="A876" s="128">
        <v>46203</v>
      </c>
      <c r="B876" s="129">
        <v>46022</v>
      </c>
      <c r="C876" s="130" t="s">
        <v>224</v>
      </c>
      <c r="D876" s="130" t="s">
        <v>86</v>
      </c>
      <c r="E876" s="130" t="s">
        <v>226</v>
      </c>
      <c r="F876" s="131">
        <v>318202.65000000002</v>
      </c>
      <c r="G876" s="132">
        <v>318202.65000000002</v>
      </c>
      <c r="H876" s="130" t="b">
        <f>[1]!Table1[[#This Row],[Calculated Total]]=[1]!Table1[[#This Row],[Adjusted Total]]</f>
        <v>1</v>
      </c>
      <c r="I876" s="127">
        <f>[1]!Table1[[#This Row],[Adjusted Total]]-[1]!Table1[[#This Row],[Calculated Total]]</f>
        <v>0</v>
      </c>
    </row>
    <row r="877" spans="1:9">
      <c r="A877" s="128">
        <v>46203</v>
      </c>
      <c r="B877" s="129">
        <v>46022</v>
      </c>
      <c r="C877" s="130" t="s">
        <v>224</v>
      </c>
      <c r="D877" s="130" t="s">
        <v>87</v>
      </c>
      <c r="E877" s="130" t="s">
        <v>227</v>
      </c>
      <c r="F877" s="131">
        <v>41408.400000000001</v>
      </c>
      <c r="G877" s="132">
        <v>41408.400000000001</v>
      </c>
      <c r="H877" s="130" t="b">
        <f>[1]!Table1[[#This Row],[Calculated Total]]=[1]!Table1[[#This Row],[Adjusted Total]]</f>
        <v>1</v>
      </c>
      <c r="I877" s="127">
        <f>[1]!Table1[[#This Row],[Adjusted Total]]-[1]!Table1[[#This Row],[Calculated Total]]</f>
        <v>0</v>
      </c>
    </row>
    <row r="878" spans="1:9">
      <c r="A878" s="128">
        <v>46203</v>
      </c>
      <c r="B878" s="129">
        <v>46022</v>
      </c>
      <c r="C878" s="130" t="s">
        <v>228</v>
      </c>
      <c r="D878" s="130" t="s">
        <v>86</v>
      </c>
      <c r="E878" s="130" t="s">
        <v>229</v>
      </c>
      <c r="F878" s="131">
        <v>4870034.4000000004</v>
      </c>
      <c r="G878" s="132">
        <v>4870034.4000000004</v>
      </c>
      <c r="H878" s="130" t="b">
        <f>[1]!Table1[[#This Row],[Calculated Total]]=[1]!Table1[[#This Row],[Adjusted Total]]</f>
        <v>1</v>
      </c>
      <c r="I878" s="127">
        <f>[1]!Table1[[#This Row],[Adjusted Total]]-[1]!Table1[[#This Row],[Calculated Total]]</f>
        <v>0</v>
      </c>
    </row>
    <row r="879" spans="1:9">
      <c r="A879" s="128">
        <v>46203</v>
      </c>
      <c r="B879" s="129">
        <v>46022</v>
      </c>
      <c r="C879" s="130" t="s">
        <v>228</v>
      </c>
      <c r="D879" s="130" t="s">
        <v>87</v>
      </c>
      <c r="E879" s="130" t="s">
        <v>88</v>
      </c>
      <c r="F879" s="131">
        <v>1768.69</v>
      </c>
      <c r="G879" s="132">
        <v>1768.69</v>
      </c>
      <c r="H879" s="130" t="b">
        <f>[1]!Table1[[#This Row],[Calculated Total]]=[1]!Table1[[#This Row],[Adjusted Total]]</f>
        <v>1</v>
      </c>
      <c r="I879" s="127">
        <f>[1]!Table1[[#This Row],[Adjusted Total]]-[1]!Table1[[#This Row],[Calculated Total]]</f>
        <v>0</v>
      </c>
    </row>
    <row r="880" spans="1:9">
      <c r="A880" s="128">
        <v>46203</v>
      </c>
      <c r="B880" s="129">
        <v>46022</v>
      </c>
      <c r="C880" s="130" t="s">
        <v>230</v>
      </c>
      <c r="D880" s="130" t="s">
        <v>94</v>
      </c>
      <c r="E880" s="130" t="s">
        <v>231</v>
      </c>
      <c r="F880" s="131">
        <v>10995.33</v>
      </c>
      <c r="G880" s="132">
        <v>10995.33</v>
      </c>
      <c r="H880" s="130" t="b">
        <f>[1]!Table1[[#This Row],[Calculated Total]]=[1]!Table1[[#This Row],[Adjusted Total]]</f>
        <v>1</v>
      </c>
      <c r="I880" s="127">
        <f>[1]!Table1[[#This Row],[Adjusted Total]]-[1]!Table1[[#This Row],[Calculated Total]]</f>
        <v>0</v>
      </c>
    </row>
    <row r="881" spans="1:9">
      <c r="A881" s="128">
        <v>46203</v>
      </c>
      <c r="B881" s="129">
        <v>46022</v>
      </c>
      <c r="C881" s="130" t="s">
        <v>230</v>
      </c>
      <c r="D881" s="130" t="s">
        <v>94</v>
      </c>
      <c r="E881" s="130" t="s">
        <v>232</v>
      </c>
      <c r="F881" s="131">
        <v>5324.45</v>
      </c>
      <c r="G881" s="132">
        <v>5324.45</v>
      </c>
      <c r="H881" s="130" t="b">
        <f>[1]!Table1[[#This Row],[Calculated Total]]=[1]!Table1[[#This Row],[Adjusted Total]]</f>
        <v>1</v>
      </c>
      <c r="I881" s="127">
        <f>[1]!Table1[[#This Row],[Adjusted Total]]-[1]!Table1[[#This Row],[Calculated Total]]</f>
        <v>0</v>
      </c>
    </row>
    <row r="882" spans="1:9">
      <c r="A882" s="128">
        <v>46203</v>
      </c>
      <c r="B882" s="129">
        <v>46022</v>
      </c>
      <c r="C882" s="130" t="s">
        <v>230</v>
      </c>
      <c r="D882" s="130" t="s">
        <v>86</v>
      </c>
      <c r="E882" s="130" t="s">
        <v>233</v>
      </c>
      <c r="F882" s="131">
        <v>10122910.800000001</v>
      </c>
      <c r="G882" s="132">
        <v>10122910.800000001</v>
      </c>
      <c r="H882" s="130" t="b">
        <f>[1]!Table1[[#This Row],[Calculated Total]]=[1]!Table1[[#This Row],[Adjusted Total]]</f>
        <v>1</v>
      </c>
      <c r="I882" s="127">
        <f>[1]!Table1[[#This Row],[Adjusted Total]]-[1]!Table1[[#This Row],[Calculated Total]]</f>
        <v>0</v>
      </c>
    </row>
    <row r="883" spans="1:9">
      <c r="A883" s="128">
        <v>46203</v>
      </c>
      <c r="B883" s="129">
        <v>46022</v>
      </c>
      <c r="C883" s="130" t="s">
        <v>230</v>
      </c>
      <c r="D883" s="130" t="s">
        <v>86</v>
      </c>
      <c r="E883" s="130" t="s">
        <v>234</v>
      </c>
      <c r="F883" s="131">
        <v>4064815.22</v>
      </c>
      <c r="G883" s="132">
        <v>4064815.22</v>
      </c>
      <c r="H883" s="130" t="b">
        <f>[1]!Table1[[#This Row],[Calculated Total]]=[1]!Table1[[#This Row],[Adjusted Total]]</f>
        <v>1</v>
      </c>
      <c r="I883" s="127">
        <f>[1]!Table1[[#This Row],[Adjusted Total]]-[1]!Table1[[#This Row],[Calculated Total]]</f>
        <v>0</v>
      </c>
    </row>
    <row r="884" spans="1:9">
      <c r="A884" s="128">
        <v>46203</v>
      </c>
      <c r="B884" s="129">
        <v>46022</v>
      </c>
      <c r="C884" s="130" t="s">
        <v>230</v>
      </c>
      <c r="D884" s="130" t="s">
        <v>86</v>
      </c>
      <c r="E884" s="130" t="s">
        <v>235</v>
      </c>
      <c r="F884" s="131">
        <v>16595157.199999999</v>
      </c>
      <c r="G884" s="132">
        <v>16595157.199999999</v>
      </c>
      <c r="H884" s="130" t="b">
        <f>[1]!Table1[[#This Row],[Calculated Total]]=[1]!Table1[[#This Row],[Adjusted Total]]</f>
        <v>1</v>
      </c>
      <c r="I884" s="127">
        <f>[1]!Table1[[#This Row],[Adjusted Total]]-[1]!Table1[[#This Row],[Calculated Total]]</f>
        <v>0</v>
      </c>
    </row>
    <row r="885" spans="1:9">
      <c r="A885" s="128">
        <v>46203</v>
      </c>
      <c r="B885" s="129">
        <v>46022</v>
      </c>
      <c r="C885" s="130" t="s">
        <v>230</v>
      </c>
      <c r="D885" s="130" t="s">
        <v>87</v>
      </c>
      <c r="E885" s="130" t="s">
        <v>88</v>
      </c>
      <c r="F885" s="131">
        <v>29634.94</v>
      </c>
      <c r="G885" s="132">
        <v>29634.94</v>
      </c>
      <c r="H885" s="130" t="b">
        <f>[1]!Table1[[#This Row],[Calculated Total]]=[1]!Table1[[#This Row],[Adjusted Total]]</f>
        <v>1</v>
      </c>
      <c r="I885" s="127">
        <f>[1]!Table1[[#This Row],[Adjusted Total]]-[1]!Table1[[#This Row],[Calculated Total]]</f>
        <v>0</v>
      </c>
    </row>
    <row r="886" spans="1:9">
      <c r="A886" s="128">
        <v>46203</v>
      </c>
      <c r="B886" s="129">
        <v>46022</v>
      </c>
      <c r="C886" s="130" t="s">
        <v>230</v>
      </c>
      <c r="D886" s="130" t="s">
        <v>87</v>
      </c>
      <c r="E886" s="130" t="s">
        <v>236</v>
      </c>
      <c r="F886" s="131">
        <v>179390.19</v>
      </c>
      <c r="G886" s="132">
        <v>179390.19</v>
      </c>
      <c r="H886" s="130" t="b">
        <f>[1]!Table1[[#This Row],[Calculated Total]]=[1]!Table1[[#This Row],[Adjusted Total]]</f>
        <v>1</v>
      </c>
      <c r="I886" s="127">
        <f>[1]!Table1[[#This Row],[Adjusted Total]]-[1]!Table1[[#This Row],[Calculated Total]]</f>
        <v>0</v>
      </c>
    </row>
    <row r="887" spans="1:9">
      <c r="A887" s="128">
        <v>46203</v>
      </c>
      <c r="B887" s="129">
        <v>46022</v>
      </c>
      <c r="C887" s="130" t="s">
        <v>230</v>
      </c>
      <c r="D887" s="130" t="s">
        <v>87</v>
      </c>
      <c r="E887" s="130" t="s">
        <v>237</v>
      </c>
      <c r="F887" s="131">
        <v>472402</v>
      </c>
      <c r="G887" s="132">
        <v>472402</v>
      </c>
      <c r="H887" s="130" t="b">
        <f>[1]!Table1[[#This Row],[Calculated Total]]=[1]!Table1[[#This Row],[Adjusted Total]]</f>
        <v>1</v>
      </c>
      <c r="I887" s="127">
        <f>[1]!Table1[[#This Row],[Adjusted Total]]-[1]!Table1[[#This Row],[Calculated Total]]</f>
        <v>0</v>
      </c>
    </row>
    <row r="888" spans="1:9">
      <c r="A888" s="128">
        <v>46203</v>
      </c>
      <c r="B888" s="129">
        <v>46022</v>
      </c>
      <c r="C888" s="130" t="s">
        <v>230</v>
      </c>
      <c r="D888" s="130" t="s">
        <v>87</v>
      </c>
      <c r="E888" s="130" t="s">
        <v>238</v>
      </c>
      <c r="F888" s="131">
        <f>49827.03+2.42</f>
        <v>49829.45</v>
      </c>
      <c r="G888" s="132">
        <v>57674.3</v>
      </c>
      <c r="H888" s="130" t="b">
        <f>[1]!Table1[[#This Row],[Calculated Total]]=[1]!Table1[[#This Row],[Adjusted Total]]</f>
        <v>0</v>
      </c>
      <c r="I888" s="127">
        <f>[1]!Table1[[#This Row],[Adjusted Total]]-[1]!Table1[[#This Row],[Calculated Total]]</f>
        <v>7844.8500000000058</v>
      </c>
    </row>
    <row r="889" spans="1:9">
      <c r="A889" s="128">
        <v>46203</v>
      </c>
      <c r="B889" s="129">
        <v>46022</v>
      </c>
      <c r="C889" s="130" t="s">
        <v>230</v>
      </c>
      <c r="D889" s="130" t="s">
        <v>87</v>
      </c>
      <c r="E889" s="130" t="s">
        <v>239</v>
      </c>
      <c r="F889" s="131">
        <v>1177247.6499999999</v>
      </c>
      <c r="G889" s="132">
        <v>1169402.8</v>
      </c>
      <c r="H889" s="130" t="b">
        <f>[1]!Table1[[#This Row],[Calculated Total]]=[1]!Table1[[#This Row],[Adjusted Total]]</f>
        <v>0</v>
      </c>
      <c r="I889" s="127">
        <f>[1]!Table1[[#This Row],[Adjusted Total]]-[1]!Table1[[#This Row],[Calculated Total]]</f>
        <v>-7844.8499999998603</v>
      </c>
    </row>
    <row r="890" spans="1:9">
      <c r="A890" s="128">
        <v>46203</v>
      </c>
      <c r="B890" s="129">
        <v>46022</v>
      </c>
      <c r="C890" s="130" t="s">
        <v>240</v>
      </c>
      <c r="D890" s="130" t="s">
        <v>86</v>
      </c>
      <c r="E890" s="130" t="s">
        <v>241</v>
      </c>
      <c r="F890" s="131">
        <v>216018.56</v>
      </c>
      <c r="G890" s="132">
        <v>216018.56</v>
      </c>
      <c r="H890" s="130" t="b">
        <f>[1]!Table1[[#This Row],[Calculated Total]]=[1]!Table1[[#This Row],[Adjusted Total]]</f>
        <v>1</v>
      </c>
      <c r="I890" s="127">
        <f>[1]!Table1[[#This Row],[Adjusted Total]]-[1]!Table1[[#This Row],[Calculated Total]]</f>
        <v>0</v>
      </c>
    </row>
    <row r="891" spans="1:9">
      <c r="A891" s="128">
        <v>46203</v>
      </c>
      <c r="B891" s="129">
        <v>46022</v>
      </c>
      <c r="C891" s="130" t="s">
        <v>240</v>
      </c>
      <c r="D891" s="130" t="s">
        <v>86</v>
      </c>
      <c r="E891" s="130" t="s">
        <v>242</v>
      </c>
      <c r="F891" s="131">
        <v>2908.59</v>
      </c>
      <c r="G891" s="132">
        <v>2908.59</v>
      </c>
      <c r="H891" s="130" t="b">
        <f>[1]!Table1[[#This Row],[Calculated Total]]=[1]!Table1[[#This Row],[Adjusted Total]]</f>
        <v>1</v>
      </c>
      <c r="I891" s="127">
        <f>[1]!Table1[[#This Row],[Adjusted Total]]-[1]!Table1[[#This Row],[Calculated Total]]</f>
        <v>0</v>
      </c>
    </row>
    <row r="892" spans="1:9">
      <c r="A892" s="128">
        <v>46203</v>
      </c>
      <c r="B892" s="129">
        <v>46022</v>
      </c>
      <c r="C892" s="130" t="s">
        <v>240</v>
      </c>
      <c r="D892" s="130" t="s">
        <v>86</v>
      </c>
      <c r="E892" s="130" t="s">
        <v>243</v>
      </c>
      <c r="F892" s="131">
        <v>16042.43</v>
      </c>
      <c r="G892" s="132">
        <v>16042.43</v>
      </c>
      <c r="H892" s="130" t="b">
        <f>[1]!Table1[[#This Row],[Calculated Total]]=[1]!Table1[[#This Row],[Adjusted Total]]</f>
        <v>1</v>
      </c>
      <c r="I892" s="127">
        <f>[1]!Table1[[#This Row],[Adjusted Total]]-[1]!Table1[[#This Row],[Calculated Total]]</f>
        <v>0</v>
      </c>
    </row>
    <row r="893" spans="1:9">
      <c r="A893" s="128">
        <v>46203</v>
      </c>
      <c r="B893" s="129">
        <v>46022</v>
      </c>
      <c r="C893" s="130" t="s">
        <v>240</v>
      </c>
      <c r="D893" s="130" t="s">
        <v>86</v>
      </c>
      <c r="E893" s="130" t="s">
        <v>244</v>
      </c>
      <c r="F893" s="131">
        <v>7917.33</v>
      </c>
      <c r="G893" s="132">
        <v>7917.33</v>
      </c>
      <c r="H893" s="130" t="b">
        <f>[1]!Table1[[#This Row],[Calculated Total]]=[1]!Table1[[#This Row],[Adjusted Total]]</f>
        <v>1</v>
      </c>
      <c r="I893" s="127">
        <f>[1]!Table1[[#This Row],[Adjusted Total]]-[1]!Table1[[#This Row],[Calculated Total]]</f>
        <v>0</v>
      </c>
    </row>
    <row r="894" spans="1:9">
      <c r="A894" s="128">
        <v>46203</v>
      </c>
      <c r="B894" s="129">
        <v>46022</v>
      </c>
      <c r="C894" s="130" t="s">
        <v>240</v>
      </c>
      <c r="D894" s="130" t="s">
        <v>86</v>
      </c>
      <c r="E894" s="130" t="s">
        <v>245</v>
      </c>
      <c r="F894" s="131">
        <v>514848.79</v>
      </c>
      <c r="G894" s="132">
        <v>514848.79</v>
      </c>
      <c r="H894" s="130" t="b">
        <f>[1]!Table1[[#This Row],[Calculated Total]]=[1]!Table1[[#This Row],[Adjusted Total]]</f>
        <v>1</v>
      </c>
      <c r="I894" s="127">
        <f>[1]!Table1[[#This Row],[Adjusted Total]]-[1]!Table1[[#This Row],[Calculated Total]]</f>
        <v>0</v>
      </c>
    </row>
    <row r="895" spans="1:9">
      <c r="A895" s="128">
        <v>46203</v>
      </c>
      <c r="B895" s="129">
        <v>46022</v>
      </c>
      <c r="C895" s="130" t="s">
        <v>240</v>
      </c>
      <c r="D895" s="130" t="s">
        <v>87</v>
      </c>
      <c r="E895" s="130" t="s">
        <v>246</v>
      </c>
      <c r="F895" s="131">
        <v>60874.080000000002</v>
      </c>
      <c r="G895" s="132">
        <v>60874.080000000002</v>
      </c>
      <c r="H895" s="130" t="b">
        <f>[1]!Table1[[#This Row],[Calculated Total]]=[1]!Table1[[#This Row],[Adjusted Total]]</f>
        <v>1</v>
      </c>
      <c r="I895" s="127">
        <f>[1]!Table1[[#This Row],[Adjusted Total]]-[1]!Table1[[#This Row],[Calculated Total]]</f>
        <v>0</v>
      </c>
    </row>
  </sheetData>
  <phoneticPr fontId="12"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468"/>
  <sheetViews>
    <sheetView zoomScale="96" zoomScaleNormal="96" workbookViewId="0"/>
  </sheetViews>
  <sheetFormatPr defaultRowHeight="15"/>
  <cols>
    <col min="1" max="1" width="41.5703125" style="3" bestFit="1" customWidth="1"/>
    <col min="2" max="2" width="16.28515625" style="3" bestFit="1" customWidth="1"/>
    <col min="3" max="7" width="14.42578125" style="3" bestFit="1" customWidth="1"/>
    <col min="8" max="8" width="16" style="3" bestFit="1" customWidth="1"/>
    <col min="9" max="9" width="22.28515625" style="3" bestFit="1" customWidth="1"/>
    <col min="10" max="11" width="26.28515625" style="3" bestFit="1" customWidth="1"/>
    <col min="12" max="12" width="39.85546875" style="3" bestFit="1" customWidth="1"/>
    <col min="13" max="13" width="16.28515625" style="3" bestFit="1" customWidth="1"/>
    <col min="14" max="14" width="15.140625" style="3" bestFit="1" customWidth="1"/>
    <col min="15" max="15" width="14.42578125" style="3" bestFit="1" customWidth="1"/>
    <col min="16" max="242" width="9.140625" style="3"/>
    <col min="243" max="243" width="31.28515625" style="3" customWidth="1"/>
    <col min="244" max="244" width="16.5703125" style="3" bestFit="1" customWidth="1"/>
    <col min="245" max="245" width="13.42578125" style="3" bestFit="1" customWidth="1"/>
    <col min="246" max="251" width="13.5703125" style="3" bestFit="1" customWidth="1"/>
    <col min="252" max="253" width="13.42578125" style="3" bestFit="1" customWidth="1"/>
    <col min="254" max="255" width="13.5703125" style="3" bestFit="1" customWidth="1"/>
    <col min="256" max="256" width="16.140625" style="3" bestFit="1" customWidth="1"/>
    <col min="257" max="257" width="13.5703125" style="3" bestFit="1" customWidth="1"/>
    <col min="258" max="498" width="9.140625" style="3"/>
    <col min="499" max="499" width="31.28515625" style="3" customWidth="1"/>
    <col min="500" max="500" width="16.5703125" style="3" bestFit="1" customWidth="1"/>
    <col min="501" max="501" width="13.42578125" style="3" bestFit="1" customWidth="1"/>
    <col min="502" max="507" width="13.5703125" style="3" bestFit="1" customWidth="1"/>
    <col min="508" max="509" width="13.42578125" style="3" bestFit="1" customWidth="1"/>
    <col min="510" max="511" width="13.5703125" style="3" bestFit="1" customWidth="1"/>
    <col min="512" max="512" width="16.140625" style="3" bestFit="1" customWidth="1"/>
    <col min="513" max="513" width="13.5703125" style="3" bestFit="1" customWidth="1"/>
    <col min="514" max="754" width="9.140625" style="3"/>
    <col min="755" max="755" width="31.28515625" style="3" customWidth="1"/>
    <col min="756" max="756" width="16.5703125" style="3" bestFit="1" customWidth="1"/>
    <col min="757" max="757" width="13.42578125" style="3" bestFit="1" customWidth="1"/>
    <col min="758" max="763" width="13.5703125" style="3" bestFit="1" customWidth="1"/>
    <col min="764" max="765" width="13.42578125" style="3" bestFit="1" customWidth="1"/>
    <col min="766" max="767" width="13.5703125" style="3" bestFit="1" customWidth="1"/>
    <col min="768" max="768" width="16.140625" style="3" bestFit="1" customWidth="1"/>
    <col min="769" max="769" width="13.5703125" style="3" bestFit="1" customWidth="1"/>
    <col min="770" max="1010" width="9.140625" style="3"/>
    <col min="1011" max="1011" width="31.28515625" style="3" customWidth="1"/>
    <col min="1012" max="1012" width="16.5703125" style="3" bestFit="1" customWidth="1"/>
    <col min="1013" max="1013" width="13.42578125" style="3" bestFit="1" customWidth="1"/>
    <col min="1014" max="1019" width="13.5703125" style="3" bestFit="1" customWidth="1"/>
    <col min="1020" max="1021" width="13.42578125" style="3" bestFit="1" customWidth="1"/>
    <col min="1022" max="1023" width="13.5703125" style="3" bestFit="1" customWidth="1"/>
    <col min="1024" max="1024" width="16.140625" style="3" bestFit="1" customWidth="1"/>
    <col min="1025" max="1025" width="13.5703125" style="3" bestFit="1" customWidth="1"/>
    <col min="1026" max="1266" width="9.140625" style="3"/>
    <col min="1267" max="1267" width="31.28515625" style="3" customWidth="1"/>
    <col min="1268" max="1268" width="16.5703125" style="3" bestFit="1" customWidth="1"/>
    <col min="1269" max="1269" width="13.42578125" style="3" bestFit="1" customWidth="1"/>
    <col min="1270" max="1275" width="13.5703125" style="3" bestFit="1" customWidth="1"/>
    <col min="1276" max="1277" width="13.42578125" style="3" bestFit="1" customWidth="1"/>
    <col min="1278" max="1279" width="13.5703125" style="3" bestFit="1" customWidth="1"/>
    <col min="1280" max="1280" width="16.140625" style="3" bestFit="1" customWidth="1"/>
    <col min="1281" max="1281" width="13.5703125" style="3" bestFit="1" customWidth="1"/>
    <col min="1282" max="1522" width="9.140625" style="3"/>
    <col min="1523" max="1523" width="31.28515625" style="3" customWidth="1"/>
    <col min="1524" max="1524" width="16.5703125" style="3" bestFit="1" customWidth="1"/>
    <col min="1525" max="1525" width="13.42578125" style="3" bestFit="1" customWidth="1"/>
    <col min="1526" max="1531" width="13.5703125" style="3" bestFit="1" customWidth="1"/>
    <col min="1532" max="1533" width="13.42578125" style="3" bestFit="1" customWidth="1"/>
    <col min="1534" max="1535" width="13.5703125" style="3" bestFit="1" customWidth="1"/>
    <col min="1536" max="1536" width="16.140625" style="3" bestFit="1" customWidth="1"/>
    <col min="1537" max="1537" width="13.5703125" style="3" bestFit="1" customWidth="1"/>
    <col min="1538" max="1778" width="9.140625" style="3"/>
    <col min="1779" max="1779" width="31.28515625" style="3" customWidth="1"/>
    <col min="1780" max="1780" width="16.5703125" style="3" bestFit="1" customWidth="1"/>
    <col min="1781" max="1781" width="13.42578125" style="3" bestFit="1" customWidth="1"/>
    <col min="1782" max="1787" width="13.5703125" style="3" bestFit="1" customWidth="1"/>
    <col min="1788" max="1789" width="13.42578125" style="3" bestFit="1" customWidth="1"/>
    <col min="1790" max="1791" width="13.5703125" style="3" bestFit="1" customWidth="1"/>
    <col min="1792" max="1792" width="16.140625" style="3" bestFit="1" customWidth="1"/>
    <col min="1793" max="1793" width="13.5703125" style="3" bestFit="1" customWidth="1"/>
    <col min="1794" max="2034" width="9.140625" style="3"/>
    <col min="2035" max="2035" width="31.28515625" style="3" customWidth="1"/>
    <col min="2036" max="2036" width="16.5703125" style="3" bestFit="1" customWidth="1"/>
    <col min="2037" max="2037" width="13.42578125" style="3" bestFit="1" customWidth="1"/>
    <col min="2038" max="2043" width="13.5703125" style="3" bestFit="1" customWidth="1"/>
    <col min="2044" max="2045" width="13.42578125" style="3" bestFit="1" customWidth="1"/>
    <col min="2046" max="2047" width="13.5703125" style="3" bestFit="1" customWidth="1"/>
    <col min="2048" max="2048" width="16.140625" style="3" bestFit="1" customWidth="1"/>
    <col min="2049" max="2049" width="13.5703125" style="3" bestFit="1" customWidth="1"/>
    <col min="2050" max="2290" width="9.140625" style="3"/>
    <col min="2291" max="2291" width="31.28515625" style="3" customWidth="1"/>
    <col min="2292" max="2292" width="16.5703125" style="3" bestFit="1" customWidth="1"/>
    <col min="2293" max="2293" width="13.42578125" style="3" bestFit="1" customWidth="1"/>
    <col min="2294" max="2299" width="13.5703125" style="3" bestFit="1" customWidth="1"/>
    <col min="2300" max="2301" width="13.42578125" style="3" bestFit="1" customWidth="1"/>
    <col min="2302" max="2303" width="13.5703125" style="3" bestFit="1" customWidth="1"/>
    <col min="2304" max="2304" width="16.140625" style="3" bestFit="1" customWidth="1"/>
    <col min="2305" max="2305" width="13.5703125" style="3" bestFit="1" customWidth="1"/>
    <col min="2306" max="2546" width="9.140625" style="3"/>
    <col min="2547" max="2547" width="31.28515625" style="3" customWidth="1"/>
    <col min="2548" max="2548" width="16.5703125" style="3" bestFit="1" customWidth="1"/>
    <col min="2549" max="2549" width="13.42578125" style="3" bestFit="1" customWidth="1"/>
    <col min="2550" max="2555" width="13.5703125" style="3" bestFit="1" customWidth="1"/>
    <col min="2556" max="2557" width="13.42578125" style="3" bestFit="1" customWidth="1"/>
    <col min="2558" max="2559" width="13.5703125" style="3" bestFit="1" customWidth="1"/>
    <col min="2560" max="2560" width="16.140625" style="3" bestFit="1" customWidth="1"/>
    <col min="2561" max="2561" width="13.5703125" style="3" bestFit="1" customWidth="1"/>
    <col min="2562" max="2802" width="9.140625" style="3"/>
    <col min="2803" max="2803" width="31.28515625" style="3" customWidth="1"/>
    <col min="2804" max="2804" width="16.5703125" style="3" bestFit="1" customWidth="1"/>
    <col min="2805" max="2805" width="13.42578125" style="3" bestFit="1" customWidth="1"/>
    <col min="2806" max="2811" width="13.5703125" style="3" bestFit="1" customWidth="1"/>
    <col min="2812" max="2813" width="13.42578125" style="3" bestFit="1" customWidth="1"/>
    <col min="2814" max="2815" width="13.5703125" style="3" bestFit="1" customWidth="1"/>
    <col min="2816" max="2816" width="16.140625" style="3" bestFit="1" customWidth="1"/>
    <col min="2817" max="2817" width="13.5703125" style="3" bestFit="1" customWidth="1"/>
    <col min="2818" max="3058" width="9.140625" style="3"/>
    <col min="3059" max="3059" width="31.28515625" style="3" customWidth="1"/>
    <col min="3060" max="3060" width="16.5703125" style="3" bestFit="1" customWidth="1"/>
    <col min="3061" max="3061" width="13.42578125" style="3" bestFit="1" customWidth="1"/>
    <col min="3062" max="3067" width="13.5703125" style="3" bestFit="1" customWidth="1"/>
    <col min="3068" max="3069" width="13.42578125" style="3" bestFit="1" customWidth="1"/>
    <col min="3070" max="3071" width="13.5703125" style="3" bestFit="1" customWidth="1"/>
    <col min="3072" max="3072" width="16.140625" style="3" bestFit="1" customWidth="1"/>
    <col min="3073" max="3073" width="13.5703125" style="3" bestFit="1" customWidth="1"/>
    <col min="3074" max="3314" width="9.140625" style="3"/>
    <col min="3315" max="3315" width="31.28515625" style="3" customWidth="1"/>
    <col min="3316" max="3316" width="16.5703125" style="3" bestFit="1" customWidth="1"/>
    <col min="3317" max="3317" width="13.42578125" style="3" bestFit="1" customWidth="1"/>
    <col min="3318" max="3323" width="13.5703125" style="3" bestFit="1" customWidth="1"/>
    <col min="3324" max="3325" width="13.42578125" style="3" bestFit="1" customWidth="1"/>
    <col min="3326" max="3327" width="13.5703125" style="3" bestFit="1" customWidth="1"/>
    <col min="3328" max="3328" width="16.140625" style="3" bestFit="1" customWidth="1"/>
    <col min="3329" max="3329" width="13.5703125" style="3" bestFit="1" customWidth="1"/>
    <col min="3330" max="3570" width="9.140625" style="3"/>
    <col min="3571" max="3571" width="31.28515625" style="3" customWidth="1"/>
    <col min="3572" max="3572" width="16.5703125" style="3" bestFit="1" customWidth="1"/>
    <col min="3573" max="3573" width="13.42578125" style="3" bestFit="1" customWidth="1"/>
    <col min="3574" max="3579" width="13.5703125" style="3" bestFit="1" customWidth="1"/>
    <col min="3580" max="3581" width="13.42578125" style="3" bestFit="1" customWidth="1"/>
    <col min="3582" max="3583" width="13.5703125" style="3" bestFit="1" customWidth="1"/>
    <col min="3584" max="3584" width="16.140625" style="3" bestFit="1" customWidth="1"/>
    <col min="3585" max="3585" width="13.5703125" style="3" bestFit="1" customWidth="1"/>
    <col min="3586" max="3826" width="9.140625" style="3"/>
    <col min="3827" max="3827" width="31.28515625" style="3" customWidth="1"/>
    <col min="3828" max="3828" width="16.5703125" style="3" bestFit="1" customWidth="1"/>
    <col min="3829" max="3829" width="13.42578125" style="3" bestFit="1" customWidth="1"/>
    <col min="3830" max="3835" width="13.5703125" style="3" bestFit="1" customWidth="1"/>
    <col min="3836" max="3837" width="13.42578125" style="3" bestFit="1" customWidth="1"/>
    <col min="3838" max="3839" width="13.5703125" style="3" bestFit="1" customWidth="1"/>
    <col min="3840" max="3840" width="16.140625" style="3" bestFit="1" customWidth="1"/>
    <col min="3841" max="3841" width="13.5703125" style="3" bestFit="1" customWidth="1"/>
    <col min="3842" max="4082" width="9.140625" style="3"/>
    <col min="4083" max="4083" width="31.28515625" style="3" customWidth="1"/>
    <col min="4084" max="4084" width="16.5703125" style="3" bestFit="1" customWidth="1"/>
    <col min="4085" max="4085" width="13.42578125" style="3" bestFit="1" customWidth="1"/>
    <col min="4086" max="4091" width="13.5703125" style="3" bestFit="1" customWidth="1"/>
    <col min="4092" max="4093" width="13.42578125" style="3" bestFit="1" customWidth="1"/>
    <col min="4094" max="4095" width="13.5703125" style="3" bestFit="1" customWidth="1"/>
    <col min="4096" max="4096" width="16.140625" style="3" bestFit="1" customWidth="1"/>
    <col min="4097" max="4097" width="13.5703125" style="3" bestFit="1" customWidth="1"/>
    <col min="4098" max="4338" width="9.140625" style="3"/>
    <col min="4339" max="4339" width="31.28515625" style="3" customWidth="1"/>
    <col min="4340" max="4340" width="16.5703125" style="3" bestFit="1" customWidth="1"/>
    <col min="4341" max="4341" width="13.42578125" style="3" bestFit="1" customWidth="1"/>
    <col min="4342" max="4347" width="13.5703125" style="3" bestFit="1" customWidth="1"/>
    <col min="4348" max="4349" width="13.42578125" style="3" bestFit="1" customWidth="1"/>
    <col min="4350" max="4351" width="13.5703125" style="3" bestFit="1" customWidth="1"/>
    <col min="4352" max="4352" width="16.140625" style="3" bestFit="1" customWidth="1"/>
    <col min="4353" max="4353" width="13.5703125" style="3" bestFit="1" customWidth="1"/>
    <col min="4354" max="4594" width="9.140625" style="3"/>
    <col min="4595" max="4595" width="31.28515625" style="3" customWidth="1"/>
    <col min="4596" max="4596" width="16.5703125" style="3" bestFit="1" customWidth="1"/>
    <col min="4597" max="4597" width="13.42578125" style="3" bestFit="1" customWidth="1"/>
    <col min="4598" max="4603" width="13.5703125" style="3" bestFit="1" customWidth="1"/>
    <col min="4604" max="4605" width="13.42578125" style="3" bestFit="1" customWidth="1"/>
    <col min="4606" max="4607" width="13.5703125" style="3" bestFit="1" customWidth="1"/>
    <col min="4608" max="4608" width="16.140625" style="3" bestFit="1" customWidth="1"/>
    <col min="4609" max="4609" width="13.5703125" style="3" bestFit="1" customWidth="1"/>
    <col min="4610" max="4850" width="9.140625" style="3"/>
    <col min="4851" max="4851" width="31.28515625" style="3" customWidth="1"/>
    <col min="4852" max="4852" width="16.5703125" style="3" bestFit="1" customWidth="1"/>
    <col min="4853" max="4853" width="13.42578125" style="3" bestFit="1" customWidth="1"/>
    <col min="4854" max="4859" width="13.5703125" style="3" bestFit="1" customWidth="1"/>
    <col min="4860" max="4861" width="13.42578125" style="3" bestFit="1" customWidth="1"/>
    <col min="4862" max="4863" width="13.5703125" style="3" bestFit="1" customWidth="1"/>
    <col min="4864" max="4864" width="16.140625" style="3" bestFit="1" customWidth="1"/>
    <col min="4865" max="4865" width="13.5703125" style="3" bestFit="1" customWidth="1"/>
    <col min="4866" max="5106" width="9.140625" style="3"/>
    <col min="5107" max="5107" width="31.28515625" style="3" customWidth="1"/>
    <col min="5108" max="5108" width="16.5703125" style="3" bestFit="1" customWidth="1"/>
    <col min="5109" max="5109" width="13.42578125" style="3" bestFit="1" customWidth="1"/>
    <col min="5110" max="5115" width="13.5703125" style="3" bestFit="1" customWidth="1"/>
    <col min="5116" max="5117" width="13.42578125" style="3" bestFit="1" customWidth="1"/>
    <col min="5118" max="5119" width="13.5703125" style="3" bestFit="1" customWidth="1"/>
    <col min="5120" max="5120" width="16.140625" style="3" bestFit="1" customWidth="1"/>
    <col min="5121" max="5121" width="13.5703125" style="3" bestFit="1" customWidth="1"/>
    <col min="5122" max="5362" width="9.140625" style="3"/>
    <col min="5363" max="5363" width="31.28515625" style="3" customWidth="1"/>
    <col min="5364" max="5364" width="16.5703125" style="3" bestFit="1" customWidth="1"/>
    <col min="5365" max="5365" width="13.42578125" style="3" bestFit="1" customWidth="1"/>
    <col min="5366" max="5371" width="13.5703125" style="3" bestFit="1" customWidth="1"/>
    <col min="5372" max="5373" width="13.42578125" style="3" bestFit="1" customWidth="1"/>
    <col min="5374" max="5375" width="13.5703125" style="3" bestFit="1" customWidth="1"/>
    <col min="5376" max="5376" width="16.140625" style="3" bestFit="1" customWidth="1"/>
    <col min="5377" max="5377" width="13.5703125" style="3" bestFit="1" customWidth="1"/>
    <col min="5378" max="5618" width="9.140625" style="3"/>
    <col min="5619" max="5619" width="31.28515625" style="3" customWidth="1"/>
    <col min="5620" max="5620" width="16.5703125" style="3" bestFit="1" customWidth="1"/>
    <col min="5621" max="5621" width="13.42578125" style="3" bestFit="1" customWidth="1"/>
    <col min="5622" max="5627" width="13.5703125" style="3" bestFit="1" customWidth="1"/>
    <col min="5628" max="5629" width="13.42578125" style="3" bestFit="1" customWidth="1"/>
    <col min="5630" max="5631" width="13.5703125" style="3" bestFit="1" customWidth="1"/>
    <col min="5632" max="5632" width="16.140625" style="3" bestFit="1" customWidth="1"/>
    <col min="5633" max="5633" width="13.5703125" style="3" bestFit="1" customWidth="1"/>
    <col min="5634" max="5874" width="9.140625" style="3"/>
    <col min="5875" max="5875" width="31.28515625" style="3" customWidth="1"/>
    <col min="5876" max="5876" width="16.5703125" style="3" bestFit="1" customWidth="1"/>
    <col min="5877" max="5877" width="13.42578125" style="3" bestFit="1" customWidth="1"/>
    <col min="5878" max="5883" width="13.5703125" style="3" bestFit="1" customWidth="1"/>
    <col min="5884" max="5885" width="13.42578125" style="3" bestFit="1" customWidth="1"/>
    <col min="5886" max="5887" width="13.5703125" style="3" bestFit="1" customWidth="1"/>
    <col min="5888" max="5888" width="16.140625" style="3" bestFit="1" customWidth="1"/>
    <col min="5889" max="5889" width="13.5703125" style="3" bestFit="1" customWidth="1"/>
    <col min="5890" max="6130" width="9.140625" style="3"/>
    <col min="6131" max="6131" width="31.28515625" style="3" customWidth="1"/>
    <col min="6132" max="6132" width="16.5703125" style="3" bestFit="1" customWidth="1"/>
    <col min="6133" max="6133" width="13.42578125" style="3" bestFit="1" customWidth="1"/>
    <col min="6134" max="6139" width="13.5703125" style="3" bestFit="1" customWidth="1"/>
    <col min="6140" max="6141" width="13.42578125" style="3" bestFit="1" customWidth="1"/>
    <col min="6142" max="6143" width="13.5703125" style="3" bestFit="1" customWidth="1"/>
    <col min="6144" max="6144" width="16.140625" style="3" bestFit="1" customWidth="1"/>
    <col min="6145" max="6145" width="13.5703125" style="3" bestFit="1" customWidth="1"/>
    <col min="6146" max="6386" width="9.140625" style="3"/>
    <col min="6387" max="6387" width="31.28515625" style="3" customWidth="1"/>
    <col min="6388" max="6388" width="16.5703125" style="3" bestFit="1" customWidth="1"/>
    <col min="6389" max="6389" width="13.42578125" style="3" bestFit="1" customWidth="1"/>
    <col min="6390" max="6395" width="13.5703125" style="3" bestFit="1" customWidth="1"/>
    <col min="6396" max="6397" width="13.42578125" style="3" bestFit="1" customWidth="1"/>
    <col min="6398" max="6399" width="13.5703125" style="3" bestFit="1" customWidth="1"/>
    <col min="6400" max="6400" width="16.140625" style="3" bestFit="1" customWidth="1"/>
    <col min="6401" max="6401" width="13.5703125" style="3" bestFit="1" customWidth="1"/>
    <col min="6402" max="6642" width="9.140625" style="3"/>
    <col min="6643" max="6643" width="31.28515625" style="3" customWidth="1"/>
    <col min="6644" max="6644" width="16.5703125" style="3" bestFit="1" customWidth="1"/>
    <col min="6645" max="6645" width="13.42578125" style="3" bestFit="1" customWidth="1"/>
    <col min="6646" max="6651" width="13.5703125" style="3" bestFit="1" customWidth="1"/>
    <col min="6652" max="6653" width="13.42578125" style="3" bestFit="1" customWidth="1"/>
    <col min="6654" max="6655" width="13.5703125" style="3" bestFit="1" customWidth="1"/>
    <col min="6656" max="6656" width="16.140625" style="3" bestFit="1" customWidth="1"/>
    <col min="6657" max="6657" width="13.5703125" style="3" bestFit="1" customWidth="1"/>
    <col min="6658" max="6898" width="9.140625" style="3"/>
    <col min="6899" max="6899" width="31.28515625" style="3" customWidth="1"/>
    <col min="6900" max="6900" width="16.5703125" style="3" bestFit="1" customWidth="1"/>
    <col min="6901" max="6901" width="13.42578125" style="3" bestFit="1" customWidth="1"/>
    <col min="6902" max="6907" width="13.5703125" style="3" bestFit="1" customWidth="1"/>
    <col min="6908" max="6909" width="13.42578125" style="3" bestFit="1" customWidth="1"/>
    <col min="6910" max="6911" width="13.5703125" style="3" bestFit="1" customWidth="1"/>
    <col min="6912" max="6912" width="16.140625" style="3" bestFit="1" customWidth="1"/>
    <col min="6913" max="6913" width="13.5703125" style="3" bestFit="1" customWidth="1"/>
    <col min="6914" max="7154" width="9.140625" style="3"/>
    <col min="7155" max="7155" width="31.28515625" style="3" customWidth="1"/>
    <col min="7156" max="7156" width="16.5703125" style="3" bestFit="1" customWidth="1"/>
    <col min="7157" max="7157" width="13.42578125" style="3" bestFit="1" customWidth="1"/>
    <col min="7158" max="7163" width="13.5703125" style="3" bestFit="1" customWidth="1"/>
    <col min="7164" max="7165" width="13.42578125" style="3" bestFit="1" customWidth="1"/>
    <col min="7166" max="7167" width="13.5703125" style="3" bestFit="1" customWidth="1"/>
    <col min="7168" max="7168" width="16.140625" style="3" bestFit="1" customWidth="1"/>
    <col min="7169" max="7169" width="13.5703125" style="3" bestFit="1" customWidth="1"/>
    <col min="7170" max="7410" width="9.140625" style="3"/>
    <col min="7411" max="7411" width="31.28515625" style="3" customWidth="1"/>
    <col min="7412" max="7412" width="16.5703125" style="3" bestFit="1" customWidth="1"/>
    <col min="7413" max="7413" width="13.42578125" style="3" bestFit="1" customWidth="1"/>
    <col min="7414" max="7419" width="13.5703125" style="3" bestFit="1" customWidth="1"/>
    <col min="7420" max="7421" width="13.42578125" style="3" bestFit="1" customWidth="1"/>
    <col min="7422" max="7423" width="13.5703125" style="3" bestFit="1" customWidth="1"/>
    <col min="7424" max="7424" width="16.140625" style="3" bestFit="1" customWidth="1"/>
    <col min="7425" max="7425" width="13.5703125" style="3" bestFit="1" customWidth="1"/>
    <col min="7426" max="7666" width="9.140625" style="3"/>
    <col min="7667" max="7667" width="31.28515625" style="3" customWidth="1"/>
    <col min="7668" max="7668" width="16.5703125" style="3" bestFit="1" customWidth="1"/>
    <col min="7669" max="7669" width="13.42578125" style="3" bestFit="1" customWidth="1"/>
    <col min="7670" max="7675" width="13.5703125" style="3" bestFit="1" customWidth="1"/>
    <col min="7676" max="7677" width="13.42578125" style="3" bestFit="1" customWidth="1"/>
    <col min="7678" max="7679" width="13.5703125" style="3" bestFit="1" customWidth="1"/>
    <col min="7680" max="7680" width="16.140625" style="3" bestFit="1" customWidth="1"/>
    <col min="7681" max="7681" width="13.5703125" style="3" bestFit="1" customWidth="1"/>
    <col min="7682" max="7922" width="9.140625" style="3"/>
    <col min="7923" max="7923" width="31.28515625" style="3" customWidth="1"/>
    <col min="7924" max="7924" width="16.5703125" style="3" bestFit="1" customWidth="1"/>
    <col min="7925" max="7925" width="13.42578125" style="3" bestFit="1" customWidth="1"/>
    <col min="7926" max="7931" width="13.5703125" style="3" bestFit="1" customWidth="1"/>
    <col min="7932" max="7933" width="13.42578125" style="3" bestFit="1" customWidth="1"/>
    <col min="7934" max="7935" width="13.5703125" style="3" bestFit="1" customWidth="1"/>
    <col min="7936" max="7936" width="16.140625" style="3" bestFit="1" customWidth="1"/>
    <col min="7937" max="7937" width="13.5703125" style="3" bestFit="1" customWidth="1"/>
    <col min="7938" max="8178" width="9.140625" style="3"/>
    <col min="8179" max="8179" width="31.28515625" style="3" customWidth="1"/>
    <col min="8180" max="8180" width="16.5703125" style="3" bestFit="1" customWidth="1"/>
    <col min="8181" max="8181" width="13.42578125" style="3" bestFit="1" customWidth="1"/>
    <col min="8182" max="8187" width="13.5703125" style="3" bestFit="1" customWidth="1"/>
    <col min="8188" max="8189" width="13.42578125" style="3" bestFit="1" customWidth="1"/>
    <col min="8190" max="8191" width="13.5703125" style="3" bestFit="1" customWidth="1"/>
    <col min="8192" max="8192" width="16.140625" style="3" bestFit="1" customWidth="1"/>
    <col min="8193" max="8193" width="13.5703125" style="3" bestFit="1" customWidth="1"/>
    <col min="8194" max="8434" width="9.140625" style="3"/>
    <col min="8435" max="8435" width="31.28515625" style="3" customWidth="1"/>
    <col min="8436" max="8436" width="16.5703125" style="3" bestFit="1" customWidth="1"/>
    <col min="8437" max="8437" width="13.42578125" style="3" bestFit="1" customWidth="1"/>
    <col min="8438" max="8443" width="13.5703125" style="3" bestFit="1" customWidth="1"/>
    <col min="8444" max="8445" width="13.42578125" style="3" bestFit="1" customWidth="1"/>
    <col min="8446" max="8447" width="13.5703125" style="3" bestFit="1" customWidth="1"/>
    <col min="8448" max="8448" width="16.140625" style="3" bestFit="1" customWidth="1"/>
    <col min="8449" max="8449" width="13.5703125" style="3" bestFit="1" customWidth="1"/>
    <col min="8450" max="8690" width="9.140625" style="3"/>
    <col min="8691" max="8691" width="31.28515625" style="3" customWidth="1"/>
    <col min="8692" max="8692" width="16.5703125" style="3" bestFit="1" customWidth="1"/>
    <col min="8693" max="8693" width="13.42578125" style="3" bestFit="1" customWidth="1"/>
    <col min="8694" max="8699" width="13.5703125" style="3" bestFit="1" customWidth="1"/>
    <col min="8700" max="8701" width="13.42578125" style="3" bestFit="1" customWidth="1"/>
    <col min="8702" max="8703" width="13.5703125" style="3" bestFit="1" customWidth="1"/>
    <col min="8704" max="8704" width="16.140625" style="3" bestFit="1" customWidth="1"/>
    <col min="8705" max="8705" width="13.5703125" style="3" bestFit="1" customWidth="1"/>
    <col min="8706" max="8946" width="9.140625" style="3"/>
    <col min="8947" max="8947" width="31.28515625" style="3" customWidth="1"/>
    <col min="8948" max="8948" width="16.5703125" style="3" bestFit="1" customWidth="1"/>
    <col min="8949" max="8949" width="13.42578125" style="3" bestFit="1" customWidth="1"/>
    <col min="8950" max="8955" width="13.5703125" style="3" bestFit="1" customWidth="1"/>
    <col min="8956" max="8957" width="13.42578125" style="3" bestFit="1" customWidth="1"/>
    <col min="8958" max="8959" width="13.5703125" style="3" bestFit="1" customWidth="1"/>
    <col min="8960" max="8960" width="16.140625" style="3" bestFit="1" customWidth="1"/>
    <col min="8961" max="8961" width="13.5703125" style="3" bestFit="1" customWidth="1"/>
    <col min="8962" max="9202" width="9.140625" style="3"/>
    <col min="9203" max="9203" width="31.28515625" style="3" customWidth="1"/>
    <col min="9204" max="9204" width="16.5703125" style="3" bestFit="1" customWidth="1"/>
    <col min="9205" max="9205" width="13.42578125" style="3" bestFit="1" customWidth="1"/>
    <col min="9206" max="9211" width="13.5703125" style="3" bestFit="1" customWidth="1"/>
    <col min="9212" max="9213" width="13.42578125" style="3" bestFit="1" customWidth="1"/>
    <col min="9214" max="9215" width="13.5703125" style="3" bestFit="1" customWidth="1"/>
    <col min="9216" max="9216" width="16.140625" style="3" bestFit="1" customWidth="1"/>
    <col min="9217" max="9217" width="13.5703125" style="3" bestFit="1" customWidth="1"/>
    <col min="9218" max="9458" width="9.140625" style="3"/>
    <col min="9459" max="9459" width="31.28515625" style="3" customWidth="1"/>
    <col min="9460" max="9460" width="16.5703125" style="3" bestFit="1" customWidth="1"/>
    <col min="9461" max="9461" width="13.42578125" style="3" bestFit="1" customWidth="1"/>
    <col min="9462" max="9467" width="13.5703125" style="3" bestFit="1" customWidth="1"/>
    <col min="9468" max="9469" width="13.42578125" style="3" bestFit="1" customWidth="1"/>
    <col min="9470" max="9471" width="13.5703125" style="3" bestFit="1" customWidth="1"/>
    <col min="9472" max="9472" width="16.140625" style="3" bestFit="1" customWidth="1"/>
    <col min="9473" max="9473" width="13.5703125" style="3" bestFit="1" customWidth="1"/>
    <col min="9474" max="9714" width="9.140625" style="3"/>
    <col min="9715" max="9715" width="31.28515625" style="3" customWidth="1"/>
    <col min="9716" max="9716" width="16.5703125" style="3" bestFit="1" customWidth="1"/>
    <col min="9717" max="9717" width="13.42578125" style="3" bestFit="1" customWidth="1"/>
    <col min="9718" max="9723" width="13.5703125" style="3" bestFit="1" customWidth="1"/>
    <col min="9724" max="9725" width="13.42578125" style="3" bestFit="1" customWidth="1"/>
    <col min="9726" max="9727" width="13.5703125" style="3" bestFit="1" customWidth="1"/>
    <col min="9728" max="9728" width="16.140625" style="3" bestFit="1" customWidth="1"/>
    <col min="9729" max="9729" width="13.5703125" style="3" bestFit="1" customWidth="1"/>
    <col min="9730" max="9970" width="9.140625" style="3"/>
    <col min="9971" max="9971" width="31.28515625" style="3" customWidth="1"/>
    <col min="9972" max="9972" width="16.5703125" style="3" bestFit="1" customWidth="1"/>
    <col min="9973" max="9973" width="13.42578125" style="3" bestFit="1" customWidth="1"/>
    <col min="9974" max="9979" width="13.5703125" style="3" bestFit="1" customWidth="1"/>
    <col min="9980" max="9981" width="13.42578125" style="3" bestFit="1" customWidth="1"/>
    <col min="9982" max="9983" width="13.5703125" style="3" bestFit="1" customWidth="1"/>
    <col min="9984" max="9984" width="16.140625" style="3" bestFit="1" customWidth="1"/>
    <col min="9985" max="9985" width="13.5703125" style="3" bestFit="1" customWidth="1"/>
    <col min="9986" max="10226" width="9.140625" style="3"/>
    <col min="10227" max="10227" width="31.28515625" style="3" customWidth="1"/>
    <col min="10228" max="10228" width="16.5703125" style="3" bestFit="1" customWidth="1"/>
    <col min="10229" max="10229" width="13.42578125" style="3" bestFit="1" customWidth="1"/>
    <col min="10230" max="10235" width="13.5703125" style="3" bestFit="1" customWidth="1"/>
    <col min="10236" max="10237" width="13.42578125" style="3" bestFit="1" customWidth="1"/>
    <col min="10238" max="10239" width="13.5703125" style="3" bestFit="1" customWidth="1"/>
    <col min="10240" max="10240" width="16.140625" style="3" bestFit="1" customWidth="1"/>
    <col min="10241" max="10241" width="13.5703125" style="3" bestFit="1" customWidth="1"/>
    <col min="10242" max="10482" width="9.140625" style="3"/>
    <col min="10483" max="10483" width="31.28515625" style="3" customWidth="1"/>
    <col min="10484" max="10484" width="16.5703125" style="3" bestFit="1" customWidth="1"/>
    <col min="10485" max="10485" width="13.42578125" style="3" bestFit="1" customWidth="1"/>
    <col min="10486" max="10491" width="13.5703125" style="3" bestFit="1" customWidth="1"/>
    <col min="10492" max="10493" width="13.42578125" style="3" bestFit="1" customWidth="1"/>
    <col min="10494" max="10495" width="13.5703125" style="3" bestFit="1" customWidth="1"/>
    <col min="10496" max="10496" width="16.140625" style="3" bestFit="1" customWidth="1"/>
    <col min="10497" max="10497" width="13.5703125" style="3" bestFit="1" customWidth="1"/>
    <col min="10498" max="10738" width="9.140625" style="3"/>
    <col min="10739" max="10739" width="31.28515625" style="3" customWidth="1"/>
    <col min="10740" max="10740" width="16.5703125" style="3" bestFit="1" customWidth="1"/>
    <col min="10741" max="10741" width="13.42578125" style="3" bestFit="1" customWidth="1"/>
    <col min="10742" max="10747" width="13.5703125" style="3" bestFit="1" customWidth="1"/>
    <col min="10748" max="10749" width="13.42578125" style="3" bestFit="1" customWidth="1"/>
    <col min="10750" max="10751" width="13.5703125" style="3" bestFit="1" customWidth="1"/>
    <col min="10752" max="10752" width="16.140625" style="3" bestFit="1" customWidth="1"/>
    <col min="10753" max="10753" width="13.5703125" style="3" bestFit="1" customWidth="1"/>
    <col min="10754" max="10994" width="9.140625" style="3"/>
    <col min="10995" max="10995" width="31.28515625" style="3" customWidth="1"/>
    <col min="10996" max="10996" width="16.5703125" style="3" bestFit="1" customWidth="1"/>
    <col min="10997" max="10997" width="13.42578125" style="3" bestFit="1" customWidth="1"/>
    <col min="10998" max="11003" width="13.5703125" style="3" bestFit="1" customWidth="1"/>
    <col min="11004" max="11005" width="13.42578125" style="3" bestFit="1" customWidth="1"/>
    <col min="11006" max="11007" width="13.5703125" style="3" bestFit="1" customWidth="1"/>
    <col min="11008" max="11008" width="16.140625" style="3" bestFit="1" customWidth="1"/>
    <col min="11009" max="11009" width="13.5703125" style="3" bestFit="1" customWidth="1"/>
    <col min="11010" max="11250" width="9.140625" style="3"/>
    <col min="11251" max="11251" width="31.28515625" style="3" customWidth="1"/>
    <col min="11252" max="11252" width="16.5703125" style="3" bestFit="1" customWidth="1"/>
    <col min="11253" max="11253" width="13.42578125" style="3" bestFit="1" customWidth="1"/>
    <col min="11254" max="11259" width="13.5703125" style="3" bestFit="1" customWidth="1"/>
    <col min="11260" max="11261" width="13.42578125" style="3" bestFit="1" customWidth="1"/>
    <col min="11262" max="11263" width="13.5703125" style="3" bestFit="1" customWidth="1"/>
    <col min="11264" max="11264" width="16.140625" style="3" bestFit="1" customWidth="1"/>
    <col min="11265" max="11265" width="13.5703125" style="3" bestFit="1" customWidth="1"/>
    <col min="11266" max="11506" width="9.140625" style="3"/>
    <col min="11507" max="11507" width="31.28515625" style="3" customWidth="1"/>
    <col min="11508" max="11508" width="16.5703125" style="3" bestFit="1" customWidth="1"/>
    <col min="11509" max="11509" width="13.42578125" style="3" bestFit="1" customWidth="1"/>
    <col min="11510" max="11515" width="13.5703125" style="3" bestFit="1" customWidth="1"/>
    <col min="11516" max="11517" width="13.42578125" style="3" bestFit="1" customWidth="1"/>
    <col min="11518" max="11519" width="13.5703125" style="3" bestFit="1" customWidth="1"/>
    <col min="11520" max="11520" width="16.140625" style="3" bestFit="1" customWidth="1"/>
    <col min="11521" max="11521" width="13.5703125" style="3" bestFit="1" customWidth="1"/>
    <col min="11522" max="11762" width="9.140625" style="3"/>
    <col min="11763" max="11763" width="31.28515625" style="3" customWidth="1"/>
    <col min="11764" max="11764" width="16.5703125" style="3" bestFit="1" customWidth="1"/>
    <col min="11765" max="11765" width="13.42578125" style="3" bestFit="1" customWidth="1"/>
    <col min="11766" max="11771" width="13.5703125" style="3" bestFit="1" customWidth="1"/>
    <col min="11772" max="11773" width="13.42578125" style="3" bestFit="1" customWidth="1"/>
    <col min="11774" max="11775" width="13.5703125" style="3" bestFit="1" customWidth="1"/>
    <col min="11776" max="11776" width="16.140625" style="3" bestFit="1" customWidth="1"/>
    <col min="11777" max="11777" width="13.5703125" style="3" bestFit="1" customWidth="1"/>
    <col min="11778" max="12018" width="9.140625" style="3"/>
    <col min="12019" max="12019" width="31.28515625" style="3" customWidth="1"/>
    <col min="12020" max="12020" width="16.5703125" style="3" bestFit="1" customWidth="1"/>
    <col min="12021" max="12021" width="13.42578125" style="3" bestFit="1" customWidth="1"/>
    <col min="12022" max="12027" width="13.5703125" style="3" bestFit="1" customWidth="1"/>
    <col min="12028" max="12029" width="13.42578125" style="3" bestFit="1" customWidth="1"/>
    <col min="12030" max="12031" width="13.5703125" style="3" bestFit="1" customWidth="1"/>
    <col min="12032" max="12032" width="16.140625" style="3" bestFit="1" customWidth="1"/>
    <col min="12033" max="12033" width="13.5703125" style="3" bestFit="1" customWidth="1"/>
    <col min="12034" max="12274" width="9.140625" style="3"/>
    <col min="12275" max="12275" width="31.28515625" style="3" customWidth="1"/>
    <col min="12276" max="12276" width="16.5703125" style="3" bestFit="1" customWidth="1"/>
    <col min="12277" max="12277" width="13.42578125" style="3" bestFit="1" customWidth="1"/>
    <col min="12278" max="12283" width="13.5703125" style="3" bestFit="1" customWidth="1"/>
    <col min="12284" max="12285" width="13.42578125" style="3" bestFit="1" customWidth="1"/>
    <col min="12286" max="12287" width="13.5703125" style="3" bestFit="1" customWidth="1"/>
    <col min="12288" max="12288" width="16.140625" style="3" bestFit="1" customWidth="1"/>
    <col min="12289" max="12289" width="13.5703125" style="3" bestFit="1" customWidth="1"/>
    <col min="12290" max="12530" width="9.140625" style="3"/>
    <col min="12531" max="12531" width="31.28515625" style="3" customWidth="1"/>
    <col min="12532" max="12532" width="16.5703125" style="3" bestFit="1" customWidth="1"/>
    <col min="12533" max="12533" width="13.42578125" style="3" bestFit="1" customWidth="1"/>
    <col min="12534" max="12539" width="13.5703125" style="3" bestFit="1" customWidth="1"/>
    <col min="12540" max="12541" width="13.42578125" style="3" bestFit="1" customWidth="1"/>
    <col min="12542" max="12543" width="13.5703125" style="3" bestFit="1" customWidth="1"/>
    <col min="12544" max="12544" width="16.140625" style="3" bestFit="1" customWidth="1"/>
    <col min="12545" max="12545" width="13.5703125" style="3" bestFit="1" customWidth="1"/>
    <col min="12546" max="12786" width="9.140625" style="3"/>
    <col min="12787" max="12787" width="31.28515625" style="3" customWidth="1"/>
    <col min="12788" max="12788" width="16.5703125" style="3" bestFit="1" customWidth="1"/>
    <col min="12789" max="12789" width="13.42578125" style="3" bestFit="1" customWidth="1"/>
    <col min="12790" max="12795" width="13.5703125" style="3" bestFit="1" customWidth="1"/>
    <col min="12796" max="12797" width="13.42578125" style="3" bestFit="1" customWidth="1"/>
    <col min="12798" max="12799" width="13.5703125" style="3" bestFit="1" customWidth="1"/>
    <col min="12800" max="12800" width="16.140625" style="3" bestFit="1" customWidth="1"/>
    <col min="12801" max="12801" width="13.5703125" style="3" bestFit="1" customWidth="1"/>
    <col min="12802" max="13042" width="9.140625" style="3"/>
    <col min="13043" max="13043" width="31.28515625" style="3" customWidth="1"/>
    <col min="13044" max="13044" width="16.5703125" style="3" bestFit="1" customWidth="1"/>
    <col min="13045" max="13045" width="13.42578125" style="3" bestFit="1" customWidth="1"/>
    <col min="13046" max="13051" width="13.5703125" style="3" bestFit="1" customWidth="1"/>
    <col min="13052" max="13053" width="13.42578125" style="3" bestFit="1" customWidth="1"/>
    <col min="13054" max="13055" width="13.5703125" style="3" bestFit="1" customWidth="1"/>
    <col min="13056" max="13056" width="16.140625" style="3" bestFit="1" customWidth="1"/>
    <col min="13057" max="13057" width="13.5703125" style="3" bestFit="1" customWidth="1"/>
    <col min="13058" max="13298" width="9.140625" style="3"/>
    <col min="13299" max="13299" width="31.28515625" style="3" customWidth="1"/>
    <col min="13300" max="13300" width="16.5703125" style="3" bestFit="1" customWidth="1"/>
    <col min="13301" max="13301" width="13.42578125" style="3" bestFit="1" customWidth="1"/>
    <col min="13302" max="13307" width="13.5703125" style="3" bestFit="1" customWidth="1"/>
    <col min="13308" max="13309" width="13.42578125" style="3" bestFit="1" customWidth="1"/>
    <col min="13310" max="13311" width="13.5703125" style="3" bestFit="1" customWidth="1"/>
    <col min="13312" max="13312" width="16.140625" style="3" bestFit="1" customWidth="1"/>
    <col min="13313" max="13313" width="13.5703125" style="3" bestFit="1" customWidth="1"/>
    <col min="13314" max="13554" width="9.140625" style="3"/>
    <col min="13555" max="13555" width="31.28515625" style="3" customWidth="1"/>
    <col min="13556" max="13556" width="16.5703125" style="3" bestFit="1" customWidth="1"/>
    <col min="13557" max="13557" width="13.42578125" style="3" bestFit="1" customWidth="1"/>
    <col min="13558" max="13563" width="13.5703125" style="3" bestFit="1" customWidth="1"/>
    <col min="13564" max="13565" width="13.42578125" style="3" bestFit="1" customWidth="1"/>
    <col min="13566" max="13567" width="13.5703125" style="3" bestFit="1" customWidth="1"/>
    <col min="13568" max="13568" width="16.140625" style="3" bestFit="1" customWidth="1"/>
    <col min="13569" max="13569" width="13.5703125" style="3" bestFit="1" customWidth="1"/>
    <col min="13570" max="13810" width="9.140625" style="3"/>
    <col min="13811" max="13811" width="31.28515625" style="3" customWidth="1"/>
    <col min="13812" max="13812" width="16.5703125" style="3" bestFit="1" customWidth="1"/>
    <col min="13813" max="13813" width="13.42578125" style="3" bestFit="1" customWidth="1"/>
    <col min="13814" max="13819" width="13.5703125" style="3" bestFit="1" customWidth="1"/>
    <col min="13820" max="13821" width="13.42578125" style="3" bestFit="1" customWidth="1"/>
    <col min="13822" max="13823" width="13.5703125" style="3" bestFit="1" customWidth="1"/>
    <col min="13824" max="13824" width="16.140625" style="3" bestFit="1" customWidth="1"/>
    <col min="13825" max="13825" width="13.5703125" style="3" bestFit="1" customWidth="1"/>
    <col min="13826" max="14066" width="9.140625" style="3"/>
    <col min="14067" max="14067" width="31.28515625" style="3" customWidth="1"/>
    <col min="14068" max="14068" width="16.5703125" style="3" bestFit="1" customWidth="1"/>
    <col min="14069" max="14069" width="13.42578125" style="3" bestFit="1" customWidth="1"/>
    <col min="14070" max="14075" width="13.5703125" style="3" bestFit="1" customWidth="1"/>
    <col min="14076" max="14077" width="13.42578125" style="3" bestFit="1" customWidth="1"/>
    <col min="14078" max="14079" width="13.5703125" style="3" bestFit="1" customWidth="1"/>
    <col min="14080" max="14080" width="16.140625" style="3" bestFit="1" customWidth="1"/>
    <col min="14081" max="14081" width="13.5703125" style="3" bestFit="1" customWidth="1"/>
    <col min="14082" max="14322" width="9.140625" style="3"/>
    <col min="14323" max="14323" width="31.28515625" style="3" customWidth="1"/>
    <col min="14324" max="14324" width="16.5703125" style="3" bestFit="1" customWidth="1"/>
    <col min="14325" max="14325" width="13.42578125" style="3" bestFit="1" customWidth="1"/>
    <col min="14326" max="14331" width="13.5703125" style="3" bestFit="1" customWidth="1"/>
    <col min="14332" max="14333" width="13.42578125" style="3" bestFit="1" customWidth="1"/>
    <col min="14334" max="14335" width="13.5703125" style="3" bestFit="1" customWidth="1"/>
    <col min="14336" max="14336" width="16.140625" style="3" bestFit="1" customWidth="1"/>
    <col min="14337" max="14337" width="13.5703125" style="3" bestFit="1" customWidth="1"/>
    <col min="14338" max="14578" width="9.140625" style="3"/>
    <col min="14579" max="14579" width="31.28515625" style="3" customWidth="1"/>
    <col min="14580" max="14580" width="16.5703125" style="3" bestFit="1" customWidth="1"/>
    <col min="14581" max="14581" width="13.42578125" style="3" bestFit="1" customWidth="1"/>
    <col min="14582" max="14587" width="13.5703125" style="3" bestFit="1" customWidth="1"/>
    <col min="14588" max="14589" width="13.42578125" style="3" bestFit="1" customWidth="1"/>
    <col min="14590" max="14591" width="13.5703125" style="3" bestFit="1" customWidth="1"/>
    <col min="14592" max="14592" width="16.140625" style="3" bestFit="1" customWidth="1"/>
    <col min="14593" max="14593" width="13.5703125" style="3" bestFit="1" customWidth="1"/>
    <col min="14594" max="14834" width="9.140625" style="3"/>
    <col min="14835" max="14835" width="31.28515625" style="3" customWidth="1"/>
    <col min="14836" max="14836" width="16.5703125" style="3" bestFit="1" customWidth="1"/>
    <col min="14837" max="14837" width="13.42578125" style="3" bestFit="1" customWidth="1"/>
    <col min="14838" max="14843" width="13.5703125" style="3" bestFit="1" customWidth="1"/>
    <col min="14844" max="14845" width="13.42578125" style="3" bestFit="1" customWidth="1"/>
    <col min="14846" max="14847" width="13.5703125" style="3" bestFit="1" customWidth="1"/>
    <col min="14848" max="14848" width="16.140625" style="3" bestFit="1" customWidth="1"/>
    <col min="14849" max="14849" width="13.5703125" style="3" bestFit="1" customWidth="1"/>
    <col min="14850" max="15090" width="9.140625" style="3"/>
    <col min="15091" max="15091" width="31.28515625" style="3" customWidth="1"/>
    <col min="15092" max="15092" width="16.5703125" style="3" bestFit="1" customWidth="1"/>
    <col min="15093" max="15093" width="13.42578125" style="3" bestFit="1" customWidth="1"/>
    <col min="15094" max="15099" width="13.5703125" style="3" bestFit="1" customWidth="1"/>
    <col min="15100" max="15101" width="13.42578125" style="3" bestFit="1" customWidth="1"/>
    <col min="15102" max="15103" width="13.5703125" style="3" bestFit="1" customWidth="1"/>
    <col min="15104" max="15104" width="16.140625" style="3" bestFit="1" customWidth="1"/>
    <col min="15105" max="15105" width="13.5703125" style="3" bestFit="1" customWidth="1"/>
    <col min="15106" max="15346" width="9.140625" style="3"/>
    <col min="15347" max="15347" width="31.28515625" style="3" customWidth="1"/>
    <col min="15348" max="15348" width="16.5703125" style="3" bestFit="1" customWidth="1"/>
    <col min="15349" max="15349" width="13.42578125" style="3" bestFit="1" customWidth="1"/>
    <col min="15350" max="15355" width="13.5703125" style="3" bestFit="1" customWidth="1"/>
    <col min="15356" max="15357" width="13.42578125" style="3" bestFit="1" customWidth="1"/>
    <col min="15358" max="15359" width="13.5703125" style="3" bestFit="1" customWidth="1"/>
    <col min="15360" max="15360" width="16.140625" style="3" bestFit="1" customWidth="1"/>
    <col min="15361" max="15361" width="13.5703125" style="3" bestFit="1" customWidth="1"/>
    <col min="15362" max="15602" width="9.140625" style="3"/>
    <col min="15603" max="15603" width="31.28515625" style="3" customWidth="1"/>
    <col min="15604" max="15604" width="16.5703125" style="3" bestFit="1" customWidth="1"/>
    <col min="15605" max="15605" width="13.42578125" style="3" bestFit="1" customWidth="1"/>
    <col min="15606" max="15611" width="13.5703125" style="3" bestFit="1" customWidth="1"/>
    <col min="15612" max="15613" width="13.42578125" style="3" bestFit="1" customWidth="1"/>
    <col min="15614" max="15615" width="13.5703125" style="3" bestFit="1" customWidth="1"/>
    <col min="15616" max="15616" width="16.140625" style="3" bestFit="1" customWidth="1"/>
    <col min="15617" max="15617" width="13.5703125" style="3" bestFit="1" customWidth="1"/>
    <col min="15618" max="15858" width="9.140625" style="3"/>
    <col min="15859" max="15859" width="31.28515625" style="3" customWidth="1"/>
    <col min="15860" max="15860" width="16.5703125" style="3" bestFit="1" customWidth="1"/>
    <col min="15861" max="15861" width="13.42578125" style="3" bestFit="1" customWidth="1"/>
    <col min="15862" max="15867" width="13.5703125" style="3" bestFit="1" customWidth="1"/>
    <col min="15868" max="15869" width="13.42578125" style="3" bestFit="1" customWidth="1"/>
    <col min="15870" max="15871" width="13.5703125" style="3" bestFit="1" customWidth="1"/>
    <col min="15872" max="15872" width="16.140625" style="3" bestFit="1" customWidth="1"/>
    <col min="15873" max="15873" width="13.5703125" style="3" bestFit="1" customWidth="1"/>
    <col min="15874" max="16114" width="9.140625" style="3"/>
    <col min="16115" max="16115" width="31.28515625" style="3" customWidth="1"/>
    <col min="16116" max="16116" width="16.5703125" style="3" bestFit="1" customWidth="1"/>
    <col min="16117" max="16117" width="13.42578125" style="3" bestFit="1" customWidth="1"/>
    <col min="16118" max="16123" width="13.5703125" style="3" bestFit="1" customWidth="1"/>
    <col min="16124" max="16125" width="13.42578125" style="3" bestFit="1" customWidth="1"/>
    <col min="16126" max="16127" width="13.5703125" style="3" bestFit="1" customWidth="1"/>
    <col min="16128" max="16128" width="16.140625" style="3" bestFit="1" customWidth="1"/>
    <col min="16129" max="16129" width="13.5703125" style="3" bestFit="1" customWidth="1"/>
    <col min="16130" max="16384" width="9.140625" style="3"/>
  </cols>
  <sheetData>
    <row r="1" spans="1:15">
      <c r="A1" s="9" t="s">
        <v>250</v>
      </c>
      <c r="B1" s="9" t="s">
        <v>249</v>
      </c>
      <c r="C1"/>
      <c r="D1"/>
      <c r="E1"/>
      <c r="F1"/>
      <c r="G1"/>
      <c r="H1"/>
      <c r="I1"/>
      <c r="J1"/>
      <c r="K1"/>
    </row>
    <row r="2" spans="1:15">
      <c r="A2" s="9" t="s">
        <v>247</v>
      </c>
      <c r="B2" s="10">
        <v>45869</v>
      </c>
      <c r="C2" s="10">
        <v>45900</v>
      </c>
      <c r="D2" s="10">
        <v>45930</v>
      </c>
      <c r="E2" s="10">
        <v>45961</v>
      </c>
      <c r="F2" s="10">
        <v>45991</v>
      </c>
      <c r="G2" s="10">
        <v>46022</v>
      </c>
      <c r="H2" s="10" t="s">
        <v>248</v>
      </c>
      <c r="I2"/>
      <c r="J2"/>
      <c r="K2"/>
    </row>
    <row r="3" spans="1:15" ht="15.75" customHeight="1">
      <c r="A3" s="11" t="s">
        <v>85</v>
      </c>
      <c r="B3" s="13">
        <v>3341644.09</v>
      </c>
      <c r="C3" s="13">
        <v>4281901.79</v>
      </c>
      <c r="D3" s="13">
        <v>3775498.8499999996</v>
      </c>
      <c r="E3" s="13">
        <v>3780569.92</v>
      </c>
      <c r="F3" s="13">
        <v>3591506.22</v>
      </c>
      <c r="G3" s="13">
        <v>4197045.08</v>
      </c>
      <c r="H3" s="13">
        <v>22968165.949999999</v>
      </c>
      <c r="I3"/>
      <c r="J3"/>
      <c r="K3"/>
    </row>
    <row r="4" spans="1:15">
      <c r="A4" s="12" t="s">
        <v>85</v>
      </c>
      <c r="B4" s="13">
        <v>3337367.53</v>
      </c>
      <c r="C4" s="13">
        <v>4276421.91</v>
      </c>
      <c r="D4" s="13">
        <v>3770667.05</v>
      </c>
      <c r="E4" s="13">
        <v>3775731.63</v>
      </c>
      <c r="F4" s="13">
        <v>3586909.89</v>
      </c>
      <c r="G4" s="13">
        <v>4191673.8</v>
      </c>
      <c r="H4" s="13">
        <v>22938771.809999999</v>
      </c>
      <c r="I4"/>
      <c r="J4"/>
      <c r="K4"/>
    </row>
    <row r="5" spans="1:15">
      <c r="A5" s="12" t="s">
        <v>88</v>
      </c>
      <c r="B5" s="13">
        <v>4276.5600000000004</v>
      </c>
      <c r="C5" s="13">
        <v>5479.88</v>
      </c>
      <c r="D5" s="13">
        <v>4831.8</v>
      </c>
      <c r="E5" s="13">
        <v>4838.29</v>
      </c>
      <c r="F5" s="13">
        <v>4596.33</v>
      </c>
      <c r="G5" s="13">
        <v>5371.28</v>
      </c>
      <c r="H5" s="13">
        <v>29394.14</v>
      </c>
      <c r="I5"/>
      <c r="J5"/>
      <c r="K5"/>
    </row>
    <row r="6" spans="1:15">
      <c r="A6" s="11" t="s">
        <v>89</v>
      </c>
      <c r="B6" s="13">
        <v>832912.3</v>
      </c>
      <c r="C6" s="13">
        <v>1272377.1499999999</v>
      </c>
      <c r="D6" s="13">
        <v>1063343.18</v>
      </c>
      <c r="E6" s="13">
        <v>1065819.0100000002</v>
      </c>
      <c r="F6" s="13">
        <v>870439.78</v>
      </c>
      <c r="G6" s="13">
        <v>1279262.05</v>
      </c>
      <c r="H6" s="13">
        <v>6384153.4700000007</v>
      </c>
      <c r="I6"/>
      <c r="J6"/>
      <c r="K6"/>
    </row>
    <row r="7" spans="1:15">
      <c r="A7" s="12" t="s">
        <v>88</v>
      </c>
      <c r="B7" s="13">
        <v>935.26</v>
      </c>
      <c r="C7" s="13">
        <v>1428.73</v>
      </c>
      <c r="D7" s="13">
        <v>1194.01</v>
      </c>
      <c r="E7" s="13">
        <v>1196.79</v>
      </c>
      <c r="F7" s="13">
        <v>977.4</v>
      </c>
      <c r="G7" s="13">
        <v>1434.18</v>
      </c>
      <c r="H7" s="13">
        <v>7166.37</v>
      </c>
      <c r="I7"/>
      <c r="J7"/>
      <c r="K7"/>
      <c r="L7"/>
      <c r="M7"/>
      <c r="N7"/>
      <c r="O7"/>
    </row>
    <row r="8" spans="1:15">
      <c r="A8" s="12" t="s">
        <v>90</v>
      </c>
      <c r="B8" s="13">
        <v>622034.07999999996</v>
      </c>
      <c r="C8" s="13">
        <v>950234.43</v>
      </c>
      <c r="D8" s="13">
        <v>794124.07</v>
      </c>
      <c r="E8" s="13">
        <v>795973.06</v>
      </c>
      <c r="F8" s="13">
        <v>650060.29</v>
      </c>
      <c r="G8" s="13">
        <v>952808.94</v>
      </c>
      <c r="H8" s="13">
        <v>4765234.87</v>
      </c>
      <c r="I8"/>
      <c r="J8"/>
      <c r="K8"/>
      <c r="L8"/>
      <c r="M8"/>
      <c r="N8"/>
      <c r="O8"/>
    </row>
    <row r="9" spans="1:15">
      <c r="A9" s="12" t="s">
        <v>92</v>
      </c>
      <c r="B9" s="13">
        <v>31104.54</v>
      </c>
      <c r="C9" s="13">
        <v>47516.06</v>
      </c>
      <c r="D9" s="13">
        <v>39709.82</v>
      </c>
      <c r="E9" s="13">
        <v>39802.28</v>
      </c>
      <c r="F9" s="13">
        <v>32505.98</v>
      </c>
      <c r="G9" s="13">
        <v>47697.47</v>
      </c>
      <c r="H9" s="13">
        <v>238336.15000000002</v>
      </c>
      <c r="I9"/>
      <c r="J9"/>
      <c r="K9"/>
      <c r="L9"/>
      <c r="M9"/>
      <c r="N9"/>
      <c r="O9"/>
    </row>
    <row r="10" spans="1:15">
      <c r="A10" s="12" t="s">
        <v>91</v>
      </c>
      <c r="B10" s="13">
        <v>178838.42</v>
      </c>
      <c r="C10" s="13">
        <v>273197.93</v>
      </c>
      <c r="D10" s="13">
        <v>228315.28</v>
      </c>
      <c r="E10" s="13">
        <v>228846.88</v>
      </c>
      <c r="F10" s="13">
        <v>186896.11</v>
      </c>
      <c r="G10" s="13">
        <v>277321.46000000002</v>
      </c>
      <c r="H10" s="13">
        <v>1373416.08</v>
      </c>
      <c r="I10"/>
      <c r="J10"/>
      <c r="K10"/>
      <c r="L10"/>
      <c r="M10"/>
      <c r="N10"/>
      <c r="O10"/>
    </row>
    <row r="11" spans="1:15">
      <c r="A11" s="11" t="s">
        <v>93</v>
      </c>
      <c r="B11" s="13">
        <v>109854554.53000002</v>
      </c>
      <c r="C11" s="13">
        <v>152878070.06000003</v>
      </c>
      <c r="D11" s="13">
        <v>141356512.89000005</v>
      </c>
      <c r="E11" s="13">
        <v>138427752.86000001</v>
      </c>
      <c r="F11" s="13">
        <v>133063151.43999997</v>
      </c>
      <c r="G11" s="13">
        <v>167905864.18000001</v>
      </c>
      <c r="H11" s="13">
        <v>843485905.96000028</v>
      </c>
      <c r="I11"/>
      <c r="J11"/>
      <c r="K11"/>
      <c r="L11"/>
      <c r="M11"/>
      <c r="N11"/>
      <c r="O11"/>
    </row>
    <row r="12" spans="1:15">
      <c r="A12" s="12" t="s">
        <v>96</v>
      </c>
      <c r="B12" s="13">
        <v>1006193.82</v>
      </c>
      <c r="C12" s="13">
        <v>1400263.37</v>
      </c>
      <c r="D12" s="13">
        <v>1294732.83</v>
      </c>
      <c r="E12" s="13">
        <v>1267907.1499999999</v>
      </c>
      <c r="F12" s="13">
        <v>1218770.6299999999</v>
      </c>
      <c r="G12" s="13">
        <v>1537908.94</v>
      </c>
      <c r="H12" s="13">
        <v>7725776.7400000002</v>
      </c>
      <c r="I12"/>
      <c r="J12"/>
      <c r="K12"/>
      <c r="L12"/>
      <c r="M12"/>
      <c r="N12"/>
      <c r="O12"/>
    </row>
    <row r="13" spans="1:15">
      <c r="A13" s="12" t="s">
        <v>113</v>
      </c>
      <c r="B13" s="13">
        <v>60901.1</v>
      </c>
      <c r="C13" s="13">
        <v>84752.63</v>
      </c>
      <c r="D13" s="13">
        <v>78365.27</v>
      </c>
      <c r="E13" s="13">
        <v>76741.61</v>
      </c>
      <c r="F13" s="13">
        <v>73767.56</v>
      </c>
      <c r="G13" s="13">
        <v>93083.79</v>
      </c>
      <c r="H13" s="13">
        <v>467611.95999999996</v>
      </c>
      <c r="I13"/>
      <c r="J13"/>
      <c r="K13"/>
      <c r="L13"/>
      <c r="M13"/>
      <c r="N13"/>
      <c r="O13"/>
    </row>
    <row r="14" spans="1:15">
      <c r="A14" s="12" t="s">
        <v>97</v>
      </c>
      <c r="B14" s="13">
        <v>47048.74</v>
      </c>
      <c r="C14" s="13">
        <v>65475.09</v>
      </c>
      <c r="D14" s="13">
        <v>60540.57</v>
      </c>
      <c r="E14" s="13">
        <v>59286.22</v>
      </c>
      <c r="F14" s="13">
        <v>56988.639999999999</v>
      </c>
      <c r="G14" s="13">
        <v>71911.27</v>
      </c>
      <c r="H14" s="13">
        <v>361250.53</v>
      </c>
      <c r="I14"/>
      <c r="J14"/>
      <c r="K14"/>
      <c r="L14"/>
      <c r="M14"/>
      <c r="N14"/>
      <c r="O14"/>
    </row>
    <row r="15" spans="1:15">
      <c r="A15" s="12" t="s">
        <v>98</v>
      </c>
      <c r="B15" s="13">
        <v>39215070.990000002</v>
      </c>
      <c r="C15" s="13">
        <v>54573409.740000002</v>
      </c>
      <c r="D15" s="13">
        <v>50460496.700000003</v>
      </c>
      <c r="E15" s="13">
        <v>49415001.270000003</v>
      </c>
      <c r="F15" s="13">
        <v>47499970.270000003</v>
      </c>
      <c r="G15" s="13">
        <v>59937963.25</v>
      </c>
      <c r="H15" s="13">
        <v>301101912.22000003</v>
      </c>
      <c r="I15"/>
      <c r="J15"/>
      <c r="K15"/>
      <c r="L15"/>
      <c r="M15"/>
      <c r="N15"/>
      <c r="O15"/>
    </row>
    <row r="16" spans="1:15">
      <c r="A16" s="12" t="s">
        <v>114</v>
      </c>
      <c r="B16" s="13">
        <v>5065582.93</v>
      </c>
      <c r="C16" s="13">
        <v>7049486.9800000004</v>
      </c>
      <c r="D16" s="13">
        <v>6518203.9500000002</v>
      </c>
      <c r="E16" s="13">
        <v>6383152.71</v>
      </c>
      <c r="F16" s="13">
        <v>6135779.75</v>
      </c>
      <c r="G16" s="13">
        <v>7742449.9199999999</v>
      </c>
      <c r="H16" s="13">
        <v>38894656.240000002</v>
      </c>
      <c r="I16"/>
      <c r="J16"/>
      <c r="K16"/>
      <c r="L16"/>
      <c r="M16"/>
      <c r="N16"/>
      <c r="O16"/>
    </row>
    <row r="17" spans="1:16">
      <c r="A17" s="12" t="s">
        <v>99</v>
      </c>
      <c r="B17" s="13">
        <v>621899.59</v>
      </c>
      <c r="C17" s="13">
        <v>865462.7</v>
      </c>
      <c r="D17" s="13">
        <v>800237.29</v>
      </c>
      <c r="E17" s="13">
        <v>783657.11</v>
      </c>
      <c r="F17" s="13">
        <v>753287.23</v>
      </c>
      <c r="G17" s="13">
        <v>950537.49</v>
      </c>
      <c r="H17" s="13">
        <v>4775081.41</v>
      </c>
      <c r="I17"/>
      <c r="J17"/>
      <c r="K17"/>
      <c r="L17"/>
      <c r="M17"/>
      <c r="N17"/>
      <c r="O17"/>
    </row>
    <row r="18" spans="1:16">
      <c r="A18" s="12" t="s">
        <v>100</v>
      </c>
      <c r="B18" s="13">
        <v>11494924.76</v>
      </c>
      <c r="C18" s="13">
        <v>15996840.560000001</v>
      </c>
      <c r="D18" s="13">
        <v>14791242.189999999</v>
      </c>
      <c r="E18" s="13">
        <v>14484781.16</v>
      </c>
      <c r="F18" s="13">
        <v>13923437.35</v>
      </c>
      <c r="G18" s="13">
        <v>17569326.289999999</v>
      </c>
      <c r="H18" s="13">
        <v>88260552.310000002</v>
      </c>
      <c r="I18"/>
      <c r="J18"/>
      <c r="K18"/>
      <c r="L18"/>
      <c r="M18"/>
      <c r="N18"/>
      <c r="O18"/>
    </row>
    <row r="19" spans="1:16">
      <c r="A19" s="12" t="s">
        <v>115</v>
      </c>
      <c r="B19" s="13">
        <v>235709.01</v>
      </c>
      <c r="C19" s="13">
        <v>328022.98</v>
      </c>
      <c r="D19" s="13">
        <v>303301.59999999998</v>
      </c>
      <c r="E19" s="13">
        <v>297017.46999999997</v>
      </c>
      <c r="F19" s="13">
        <v>285506.84000000003</v>
      </c>
      <c r="G19" s="13">
        <v>360267.56</v>
      </c>
      <c r="H19" s="13">
        <v>1809825.4600000002</v>
      </c>
      <c r="I19"/>
      <c r="J19"/>
      <c r="K19"/>
      <c r="L19"/>
      <c r="M19"/>
      <c r="N19"/>
      <c r="O19"/>
    </row>
    <row r="20" spans="1:16">
      <c r="A20" s="12" t="s">
        <v>95</v>
      </c>
      <c r="B20" s="13">
        <v>862.17</v>
      </c>
      <c r="C20" s="13">
        <v>862.17</v>
      </c>
      <c r="D20" s="13">
        <v>862.17</v>
      </c>
      <c r="E20" s="13">
        <v>862.17</v>
      </c>
      <c r="F20" s="13">
        <v>862.17</v>
      </c>
      <c r="G20" s="13">
        <v>862.17</v>
      </c>
      <c r="H20" s="13">
        <v>5173.0199999999995</v>
      </c>
      <c r="I20"/>
      <c r="J20"/>
      <c r="K20"/>
      <c r="L20"/>
      <c r="M20"/>
      <c r="N20"/>
      <c r="O20"/>
    </row>
    <row r="21" spans="1:16">
      <c r="A21" s="12" t="s">
        <v>101</v>
      </c>
      <c r="B21" s="13">
        <v>29579462.469999999</v>
      </c>
      <c r="C21" s="13">
        <v>41164075.020000003</v>
      </c>
      <c r="D21" s="13">
        <v>38061753.549999997</v>
      </c>
      <c r="E21" s="13">
        <v>37273148.770000003</v>
      </c>
      <c r="F21" s="13">
        <v>35828663.630000003</v>
      </c>
      <c r="G21" s="13">
        <v>45210494.060000002</v>
      </c>
      <c r="H21" s="13">
        <v>227117597.5</v>
      </c>
      <c r="I21"/>
      <c r="J21"/>
      <c r="K21"/>
      <c r="L21"/>
      <c r="M21"/>
      <c r="N21"/>
      <c r="O21"/>
    </row>
    <row r="22" spans="1:16">
      <c r="A22" s="12" t="s">
        <v>116</v>
      </c>
      <c r="B22" s="13">
        <v>2083250.75</v>
      </c>
      <c r="C22" s="13">
        <v>2899142.96</v>
      </c>
      <c r="D22" s="13">
        <v>2680649.69</v>
      </c>
      <c r="E22" s="13">
        <v>2625109.0699999998</v>
      </c>
      <c r="F22" s="13">
        <v>2523375.4900000002</v>
      </c>
      <c r="G22" s="13">
        <v>3184128.04</v>
      </c>
      <c r="H22" s="13">
        <v>15995656</v>
      </c>
      <c r="I22"/>
      <c r="J22"/>
      <c r="K22"/>
      <c r="L22"/>
      <c r="M22"/>
      <c r="N22"/>
      <c r="O22"/>
    </row>
    <row r="23" spans="1:16">
      <c r="A23" s="12" t="s">
        <v>102</v>
      </c>
      <c r="B23" s="13">
        <v>773001.83</v>
      </c>
      <c r="C23" s="13">
        <v>1075743.19</v>
      </c>
      <c r="D23" s="13">
        <v>994670.04</v>
      </c>
      <c r="E23" s="13">
        <v>974061.39</v>
      </c>
      <c r="F23" s="13">
        <v>936312.57</v>
      </c>
      <c r="G23" s="13">
        <v>1181488.49</v>
      </c>
      <c r="H23" s="13">
        <v>5935277.5100000007</v>
      </c>
      <c r="I23"/>
      <c r="J23"/>
      <c r="K23"/>
      <c r="L23"/>
      <c r="M23"/>
      <c r="N23"/>
      <c r="O23"/>
    </row>
    <row r="24" spans="1:16">
      <c r="A24" s="12" t="s">
        <v>103</v>
      </c>
      <c r="B24" s="13">
        <v>974597.87</v>
      </c>
      <c r="C24" s="13">
        <v>1356293.06</v>
      </c>
      <c r="D24" s="13">
        <v>1254076.33</v>
      </c>
      <c r="E24" s="13">
        <v>1228093.02</v>
      </c>
      <c r="F24" s="13">
        <v>1180499.45</v>
      </c>
      <c r="G24" s="13">
        <v>1489616.36</v>
      </c>
      <c r="H24" s="13">
        <v>7483176.0900000008</v>
      </c>
      <c r="I24"/>
      <c r="J24"/>
      <c r="K24"/>
      <c r="L24"/>
      <c r="M24"/>
      <c r="N24"/>
      <c r="O24"/>
    </row>
    <row r="25" spans="1:16">
      <c r="A25" s="12" t="s">
        <v>117</v>
      </c>
      <c r="B25" s="13">
        <v>76740.37</v>
      </c>
      <c r="C25" s="13">
        <v>106795.26</v>
      </c>
      <c r="D25" s="13">
        <v>98746.65</v>
      </c>
      <c r="E25" s="13">
        <v>96700.71</v>
      </c>
      <c r="F25" s="13">
        <v>92953.17</v>
      </c>
      <c r="G25" s="13">
        <v>117293.21</v>
      </c>
      <c r="H25" s="13">
        <v>589229.37</v>
      </c>
      <c r="I25"/>
      <c r="J25"/>
      <c r="K25"/>
      <c r="L25"/>
      <c r="M25"/>
      <c r="N25"/>
      <c r="O25"/>
    </row>
    <row r="26" spans="1:16">
      <c r="A26" s="12" t="s">
        <v>104</v>
      </c>
      <c r="B26" s="13">
        <v>73073.62</v>
      </c>
      <c r="C26" s="13">
        <v>101692.44</v>
      </c>
      <c r="D26" s="13">
        <v>94028.42</v>
      </c>
      <c r="E26" s="13">
        <v>92080.24</v>
      </c>
      <c r="F26" s="13">
        <v>88511.75</v>
      </c>
      <c r="G26" s="13">
        <v>111688.79</v>
      </c>
      <c r="H26" s="13">
        <v>561075.26</v>
      </c>
      <c r="I26"/>
      <c r="J26"/>
      <c r="K26"/>
      <c r="L26"/>
      <c r="M26"/>
      <c r="N26"/>
      <c r="O26"/>
    </row>
    <row r="27" spans="1:16">
      <c r="A27" s="12" t="s">
        <v>118</v>
      </c>
      <c r="B27" s="13">
        <v>14856.44</v>
      </c>
      <c r="C27" s="13">
        <v>20674.87</v>
      </c>
      <c r="D27" s="13">
        <v>19116.71</v>
      </c>
      <c r="E27" s="13">
        <v>18720.63</v>
      </c>
      <c r="F27" s="13">
        <v>17995.13</v>
      </c>
      <c r="G27" s="13">
        <v>22707.200000000001</v>
      </c>
      <c r="H27" s="13">
        <v>114070.98</v>
      </c>
      <c r="I27"/>
      <c r="J27"/>
      <c r="K27"/>
      <c r="L27"/>
      <c r="M27"/>
      <c r="N27"/>
      <c r="O27"/>
    </row>
    <row r="28" spans="1:16">
      <c r="A28" s="12" t="s">
        <v>105</v>
      </c>
      <c r="B28" s="13">
        <v>6184234.0199999996</v>
      </c>
      <c r="C28" s="13">
        <v>8606250.8200000003</v>
      </c>
      <c r="D28" s="13">
        <v>7957642.6200000001</v>
      </c>
      <c r="E28" s="13">
        <v>7792767.5300000003</v>
      </c>
      <c r="F28" s="13">
        <v>7490766.2999999998</v>
      </c>
      <c r="G28" s="13">
        <v>9452243.2899999991</v>
      </c>
      <c r="H28" s="13">
        <v>47483904.579999998</v>
      </c>
      <c r="I28"/>
      <c r="J28"/>
      <c r="K28"/>
      <c r="L28"/>
      <c r="M28"/>
      <c r="N28"/>
      <c r="O28"/>
    </row>
    <row r="29" spans="1:16">
      <c r="A29" s="12" t="s">
        <v>106</v>
      </c>
      <c r="B29" s="13">
        <v>6840961.79</v>
      </c>
      <c r="C29" s="13">
        <v>9520181.9399999995</v>
      </c>
      <c r="D29" s="13">
        <v>8802695.5199999996</v>
      </c>
      <c r="E29" s="13">
        <v>8620311.6999999993</v>
      </c>
      <c r="F29" s="13">
        <v>8286239.79</v>
      </c>
      <c r="G29" s="13">
        <v>10456013.619999999</v>
      </c>
      <c r="H29" s="13">
        <v>52526404.359999999</v>
      </c>
      <c r="I29"/>
      <c r="J29"/>
      <c r="K29"/>
      <c r="L29"/>
      <c r="M29"/>
      <c r="N29"/>
      <c r="O29"/>
    </row>
    <row r="30" spans="1:16">
      <c r="A30" s="12" t="s">
        <v>107</v>
      </c>
      <c r="B30" s="13">
        <v>34922.01</v>
      </c>
      <c r="C30" s="13">
        <v>48598.99</v>
      </c>
      <c r="D30" s="13">
        <v>44936.34</v>
      </c>
      <c r="E30" s="13">
        <v>44005.3</v>
      </c>
      <c r="F30" s="13">
        <v>42299.92</v>
      </c>
      <c r="G30" s="13">
        <v>53376.26</v>
      </c>
      <c r="H30" s="13">
        <v>268138.82</v>
      </c>
      <c r="I30"/>
      <c r="J30"/>
      <c r="K30"/>
      <c r="L30"/>
      <c r="M30"/>
      <c r="N30"/>
      <c r="O30"/>
      <c r="P30" s="5"/>
    </row>
    <row r="31" spans="1:16">
      <c r="A31" s="12" t="s">
        <v>108</v>
      </c>
      <c r="B31" s="13">
        <v>2627674.83</v>
      </c>
      <c r="C31" s="13">
        <v>3656787.33</v>
      </c>
      <c r="D31" s="13">
        <v>3381194.36</v>
      </c>
      <c r="E31" s="13">
        <v>3311139.1</v>
      </c>
      <c r="F31" s="13">
        <v>3182819.08</v>
      </c>
      <c r="G31" s="13">
        <v>4016248.68</v>
      </c>
      <c r="H31" s="13">
        <v>20175863.379999999</v>
      </c>
      <c r="I31"/>
      <c r="J31"/>
      <c r="K31"/>
      <c r="L31"/>
      <c r="M31"/>
      <c r="N31"/>
      <c r="O31"/>
    </row>
    <row r="32" spans="1:16">
      <c r="A32" s="12" t="s">
        <v>109</v>
      </c>
      <c r="B32" s="13">
        <v>20182.97</v>
      </c>
      <c r="C32" s="13">
        <v>28087.51</v>
      </c>
      <c r="D32" s="13">
        <v>25970.7</v>
      </c>
      <c r="E32" s="13">
        <v>25432.61</v>
      </c>
      <c r="F32" s="13">
        <v>24446.99</v>
      </c>
      <c r="G32" s="13">
        <v>30848.51</v>
      </c>
      <c r="H32" s="13">
        <v>154969.29</v>
      </c>
      <c r="I32"/>
      <c r="J32"/>
      <c r="K32"/>
      <c r="L32"/>
      <c r="M32"/>
      <c r="N32"/>
      <c r="O32"/>
    </row>
    <row r="33" spans="1:15">
      <c r="A33" s="12" t="s">
        <v>110</v>
      </c>
      <c r="B33" s="13">
        <v>1184646.8</v>
      </c>
      <c r="C33" s="13">
        <v>1648606.35</v>
      </c>
      <c r="D33" s="13">
        <v>1524359.49</v>
      </c>
      <c r="E33" s="13">
        <v>1492776.16</v>
      </c>
      <c r="F33" s="13">
        <v>1434925.05</v>
      </c>
      <c r="G33" s="13">
        <v>1810663.97</v>
      </c>
      <c r="H33" s="13">
        <v>9095977.8200000003</v>
      </c>
      <c r="I33"/>
      <c r="J33"/>
      <c r="K33"/>
      <c r="L33"/>
      <c r="M33"/>
      <c r="N33"/>
      <c r="O33"/>
    </row>
    <row r="34" spans="1:15">
      <c r="A34" s="12" t="s">
        <v>111</v>
      </c>
      <c r="B34" s="13">
        <v>105355.53</v>
      </c>
      <c r="C34" s="13">
        <v>146617.35999999999</v>
      </c>
      <c r="D34" s="13">
        <v>135567.57999999999</v>
      </c>
      <c r="E34" s="13">
        <v>132758.74</v>
      </c>
      <c r="F34" s="13">
        <v>127613.8</v>
      </c>
      <c r="G34" s="13">
        <v>161029.81</v>
      </c>
      <c r="H34" s="13">
        <v>808942.82000000007</v>
      </c>
      <c r="I34"/>
      <c r="J34"/>
      <c r="K34"/>
      <c r="L34"/>
      <c r="M34"/>
      <c r="N34"/>
      <c r="O34"/>
    </row>
    <row r="35" spans="1:15">
      <c r="A35" s="12" t="s">
        <v>112</v>
      </c>
      <c r="B35" s="13">
        <v>1533400.12</v>
      </c>
      <c r="C35" s="13">
        <v>2133946.7400000002</v>
      </c>
      <c r="D35" s="13">
        <v>1973122.32</v>
      </c>
      <c r="E35" s="13">
        <v>1932241.02</v>
      </c>
      <c r="F35" s="13">
        <v>1857358.88</v>
      </c>
      <c r="G35" s="13">
        <v>2343713.21</v>
      </c>
      <c r="H35" s="13">
        <v>11773782.290000003</v>
      </c>
      <c r="I35"/>
      <c r="J35"/>
      <c r="K35"/>
      <c r="L35"/>
      <c r="M35"/>
      <c r="N35"/>
      <c r="O35"/>
    </row>
    <row r="36" spans="1:15">
      <c r="A36" s="11" t="s">
        <v>119</v>
      </c>
      <c r="B36" s="13">
        <v>2417266.73</v>
      </c>
      <c r="C36" s="13">
        <v>3258709.07</v>
      </c>
      <c r="D36" s="13">
        <v>3119321.7599999993</v>
      </c>
      <c r="E36" s="13">
        <v>2676892.3800000004</v>
      </c>
      <c r="F36" s="13">
        <v>2365694.5299999998</v>
      </c>
      <c r="G36" s="13">
        <v>3450219.8500000006</v>
      </c>
      <c r="H36" s="13">
        <v>17288104.320000004</v>
      </c>
      <c r="I36"/>
      <c r="J36"/>
      <c r="K36"/>
      <c r="L36"/>
      <c r="M36"/>
      <c r="N36"/>
      <c r="O36"/>
    </row>
    <row r="37" spans="1:15">
      <c r="A37" s="12" t="s">
        <v>88</v>
      </c>
      <c r="B37" s="13">
        <v>2842.95</v>
      </c>
      <c r="C37" s="13">
        <v>3854.9</v>
      </c>
      <c r="D37" s="13">
        <v>3685.84</v>
      </c>
      <c r="E37" s="13">
        <v>3156</v>
      </c>
      <c r="F37" s="13">
        <v>2780.76</v>
      </c>
      <c r="G37" s="13">
        <v>4084.68</v>
      </c>
      <c r="H37" s="13">
        <v>20405.13</v>
      </c>
      <c r="I37"/>
      <c r="J37"/>
      <c r="K37"/>
      <c r="L37"/>
      <c r="M37"/>
      <c r="N37"/>
      <c r="O37"/>
    </row>
    <row r="38" spans="1:15">
      <c r="A38" s="12" t="s">
        <v>128</v>
      </c>
      <c r="B38" s="13">
        <v>2132.59</v>
      </c>
      <c r="C38" s="13">
        <v>2886.31</v>
      </c>
      <c r="D38" s="13">
        <v>2757.61</v>
      </c>
      <c r="E38" s="13">
        <v>2367.35</v>
      </c>
      <c r="F38" s="13">
        <v>2085.94</v>
      </c>
      <c r="G38" s="13">
        <v>3056.4</v>
      </c>
      <c r="H38" s="13">
        <v>15286.2</v>
      </c>
      <c r="I38"/>
      <c r="J38"/>
      <c r="K38"/>
      <c r="L38"/>
      <c r="M38"/>
      <c r="N38"/>
      <c r="O38"/>
    </row>
    <row r="39" spans="1:15">
      <c r="A39" s="12" t="s">
        <v>124</v>
      </c>
      <c r="B39" s="13">
        <v>1305513.1399999999</v>
      </c>
      <c r="C39" s="13">
        <v>1774231.02</v>
      </c>
      <c r="D39" s="13">
        <v>1697998.95</v>
      </c>
      <c r="E39" s="13">
        <v>1449326.55</v>
      </c>
      <c r="F39" s="13">
        <v>1276953.56</v>
      </c>
      <c r="G39" s="13">
        <v>1881444.69</v>
      </c>
      <c r="H39" s="13">
        <v>9385467.9100000001</v>
      </c>
      <c r="I39"/>
      <c r="J39"/>
      <c r="K39"/>
      <c r="L39"/>
      <c r="M39"/>
      <c r="N39"/>
      <c r="O39"/>
    </row>
    <row r="40" spans="1:15">
      <c r="A40" s="12" t="s">
        <v>120</v>
      </c>
      <c r="B40" s="13">
        <v>11498.7</v>
      </c>
      <c r="C40" s="13">
        <v>11498.7</v>
      </c>
      <c r="D40" s="13">
        <v>11498.7</v>
      </c>
      <c r="E40" s="13">
        <v>11498.7</v>
      </c>
      <c r="F40" s="13">
        <v>11498.7</v>
      </c>
      <c r="G40" s="13">
        <v>11498.7</v>
      </c>
      <c r="H40" s="13">
        <v>68992.2</v>
      </c>
      <c r="I40"/>
      <c r="J40"/>
      <c r="K40"/>
      <c r="L40"/>
      <c r="M40"/>
      <c r="N40"/>
      <c r="O40"/>
    </row>
    <row r="41" spans="1:15">
      <c r="A41" s="12" t="s">
        <v>129</v>
      </c>
      <c r="B41" s="13">
        <v>15679.21</v>
      </c>
      <c r="C41" s="13">
        <v>21279.72</v>
      </c>
      <c r="D41" s="13">
        <v>20354.12</v>
      </c>
      <c r="E41" s="13">
        <v>17406.009999999998</v>
      </c>
      <c r="F41" s="13">
        <v>15336.21</v>
      </c>
      <c r="G41" s="13">
        <v>22555.19</v>
      </c>
      <c r="H41" s="13">
        <v>112610.45999999999</v>
      </c>
      <c r="I41"/>
      <c r="J41"/>
      <c r="K41"/>
      <c r="L41"/>
      <c r="M41"/>
      <c r="N41"/>
      <c r="O41"/>
    </row>
    <row r="42" spans="1:15">
      <c r="A42" s="12" t="s">
        <v>130</v>
      </c>
      <c r="B42" s="13">
        <v>198679.97</v>
      </c>
      <c r="C42" s="13">
        <v>269607.96999999997</v>
      </c>
      <c r="D42" s="13">
        <v>257865.65</v>
      </c>
      <c r="E42" s="13">
        <v>220560.62</v>
      </c>
      <c r="F42" s="13">
        <v>194333.62</v>
      </c>
      <c r="G42" s="13">
        <v>285753.75</v>
      </c>
      <c r="H42" s="13">
        <v>1426801.58</v>
      </c>
      <c r="I42"/>
      <c r="J42"/>
      <c r="K42"/>
      <c r="L42"/>
      <c r="M42"/>
      <c r="N42"/>
      <c r="O42"/>
    </row>
    <row r="43" spans="1:15">
      <c r="A43" s="12" t="s">
        <v>121</v>
      </c>
      <c r="B43" s="13">
        <v>609.25</v>
      </c>
      <c r="C43" s="13">
        <v>609.25</v>
      </c>
      <c r="D43" s="13">
        <v>609.25</v>
      </c>
      <c r="E43" s="13">
        <v>609.25</v>
      </c>
      <c r="F43" s="13">
        <v>609.25</v>
      </c>
      <c r="G43" s="13">
        <v>609.25</v>
      </c>
      <c r="H43" s="13">
        <v>3655.5</v>
      </c>
      <c r="I43"/>
      <c r="J43"/>
      <c r="K43"/>
      <c r="L43"/>
      <c r="M43"/>
      <c r="N43"/>
      <c r="O43"/>
    </row>
    <row r="44" spans="1:15">
      <c r="A44" s="12" t="s">
        <v>125</v>
      </c>
      <c r="B44" s="13">
        <v>31378.33</v>
      </c>
      <c r="C44" s="13">
        <v>42459.87</v>
      </c>
      <c r="D44" s="13">
        <v>40563.360000000001</v>
      </c>
      <c r="E44" s="13">
        <v>34832.36</v>
      </c>
      <c r="F44" s="13">
        <v>30691.9</v>
      </c>
      <c r="G44" s="13">
        <v>44959</v>
      </c>
      <c r="H44" s="13">
        <v>224884.82</v>
      </c>
      <c r="I44"/>
      <c r="J44"/>
      <c r="K44"/>
      <c r="L44"/>
      <c r="M44"/>
      <c r="N44"/>
      <c r="O44"/>
    </row>
    <row r="45" spans="1:15">
      <c r="A45" s="12" t="s">
        <v>131</v>
      </c>
      <c r="B45" s="13">
        <v>91665.61</v>
      </c>
      <c r="C45" s="13">
        <v>124115.98</v>
      </c>
      <c r="D45" s="13">
        <v>118602.84</v>
      </c>
      <c r="E45" s="13">
        <v>101756.94</v>
      </c>
      <c r="F45" s="13">
        <v>89660.33</v>
      </c>
      <c r="G45" s="13">
        <v>131449.56</v>
      </c>
      <c r="H45" s="13">
        <v>657251.26</v>
      </c>
      <c r="I45"/>
      <c r="J45"/>
      <c r="K45"/>
      <c r="L45"/>
      <c r="M45"/>
      <c r="N45"/>
      <c r="O45"/>
    </row>
    <row r="46" spans="1:15">
      <c r="A46" s="12" t="s">
        <v>126</v>
      </c>
      <c r="B46" s="13">
        <v>1283.0999999999999</v>
      </c>
      <c r="C46" s="13">
        <v>1741.46</v>
      </c>
      <c r="D46" s="13">
        <v>1665.73</v>
      </c>
      <c r="E46" s="13">
        <v>1424.41</v>
      </c>
      <c r="F46" s="13">
        <v>1255.03</v>
      </c>
      <c r="G46" s="13">
        <v>1845.85</v>
      </c>
      <c r="H46" s="13">
        <v>9215.58</v>
      </c>
      <c r="I46"/>
      <c r="J46"/>
      <c r="K46"/>
      <c r="L46"/>
      <c r="M46"/>
      <c r="N46"/>
      <c r="O46"/>
    </row>
    <row r="47" spans="1:15">
      <c r="A47" s="12" t="s">
        <v>132</v>
      </c>
      <c r="B47" s="13">
        <v>31415.26</v>
      </c>
      <c r="C47" s="13">
        <v>42536.46</v>
      </c>
      <c r="D47" s="13">
        <v>40647</v>
      </c>
      <c r="E47" s="13">
        <v>34873.72</v>
      </c>
      <c r="F47" s="13">
        <v>30728.02</v>
      </c>
      <c r="G47" s="13">
        <v>45049.760000000002</v>
      </c>
      <c r="H47" s="13">
        <v>225250.22</v>
      </c>
      <c r="I47"/>
      <c r="J47"/>
      <c r="K47"/>
      <c r="L47"/>
      <c r="M47"/>
      <c r="N47"/>
      <c r="O47"/>
    </row>
    <row r="48" spans="1:15">
      <c r="A48" s="12" t="s">
        <v>133</v>
      </c>
      <c r="B48" s="13">
        <v>62713.32</v>
      </c>
      <c r="C48" s="13">
        <v>84853.47</v>
      </c>
      <c r="D48" s="13">
        <v>81060.41</v>
      </c>
      <c r="E48" s="13">
        <v>69616.479999999996</v>
      </c>
      <c r="F48" s="13">
        <v>61341.4</v>
      </c>
      <c r="G48" s="13">
        <v>89845.06</v>
      </c>
      <c r="H48" s="13">
        <v>449430.14</v>
      </c>
      <c r="I48"/>
      <c r="J48"/>
      <c r="K48"/>
      <c r="L48"/>
      <c r="M48"/>
      <c r="N48"/>
      <c r="O48"/>
    </row>
    <row r="49" spans="1:15">
      <c r="A49" s="12" t="s">
        <v>134</v>
      </c>
      <c r="B49" s="13">
        <v>2021.17</v>
      </c>
      <c r="C49" s="13">
        <v>2738.34</v>
      </c>
      <c r="D49" s="13">
        <v>2617.35</v>
      </c>
      <c r="E49" s="13">
        <v>2243.6999999999998</v>
      </c>
      <c r="F49" s="13">
        <v>1976.95</v>
      </c>
      <c r="G49" s="13">
        <v>2900.73</v>
      </c>
      <c r="H49" s="13">
        <v>14498.240000000002</v>
      </c>
      <c r="I49"/>
      <c r="J49"/>
      <c r="K49"/>
      <c r="L49"/>
      <c r="M49"/>
      <c r="N49"/>
      <c r="O49"/>
    </row>
    <row r="50" spans="1:15">
      <c r="A50" s="12" t="s">
        <v>135</v>
      </c>
      <c r="B50" s="13">
        <v>866.09</v>
      </c>
      <c r="C50" s="13">
        <v>1171.19</v>
      </c>
      <c r="D50" s="13">
        <v>1118.58</v>
      </c>
      <c r="E50" s="13">
        <v>961.41</v>
      </c>
      <c r="F50" s="13">
        <v>847.14</v>
      </c>
      <c r="G50" s="13">
        <v>1239.8599999999999</v>
      </c>
      <c r="H50" s="13">
        <v>6204.27</v>
      </c>
      <c r="I50"/>
      <c r="J50"/>
      <c r="K50"/>
      <c r="L50"/>
      <c r="M50"/>
      <c r="N50"/>
      <c r="O50"/>
    </row>
    <row r="51" spans="1:15">
      <c r="A51" s="12" t="s">
        <v>136</v>
      </c>
      <c r="B51" s="13">
        <v>6293.49</v>
      </c>
      <c r="C51" s="13">
        <v>8517.4</v>
      </c>
      <c r="D51" s="13">
        <v>8137.48</v>
      </c>
      <c r="E51" s="13">
        <v>6986.27</v>
      </c>
      <c r="F51" s="13">
        <v>6155.81</v>
      </c>
      <c r="G51" s="13">
        <v>9019.2000000000007</v>
      </c>
      <c r="H51" s="13">
        <v>45109.649999999994</v>
      </c>
      <c r="I51"/>
      <c r="J51"/>
      <c r="K51"/>
      <c r="L51"/>
      <c r="M51"/>
      <c r="N51"/>
      <c r="O51"/>
    </row>
    <row r="52" spans="1:15">
      <c r="A52" s="12" t="s">
        <v>127</v>
      </c>
      <c r="B52" s="13">
        <v>41703.11</v>
      </c>
      <c r="C52" s="13">
        <v>56771.68</v>
      </c>
      <c r="D52" s="13">
        <v>54370</v>
      </c>
      <c r="E52" s="13">
        <v>46298.41</v>
      </c>
      <c r="F52" s="13">
        <v>40790.81</v>
      </c>
      <c r="G52" s="13">
        <v>60237</v>
      </c>
      <c r="H52" s="13">
        <v>300171.01</v>
      </c>
      <c r="I52"/>
      <c r="J52"/>
      <c r="K52"/>
      <c r="L52"/>
      <c r="M52"/>
      <c r="N52"/>
      <c r="O52"/>
    </row>
    <row r="53" spans="1:15">
      <c r="A53" s="12" t="s">
        <v>122</v>
      </c>
      <c r="B53" s="13">
        <v>11221.62</v>
      </c>
      <c r="C53" s="13">
        <v>11221.62</v>
      </c>
      <c r="D53" s="13">
        <v>11221.62</v>
      </c>
      <c r="E53" s="13">
        <v>11221.62</v>
      </c>
      <c r="F53" s="13">
        <v>11221.62</v>
      </c>
      <c r="G53" s="13">
        <v>11221.62</v>
      </c>
      <c r="H53" s="13">
        <v>67329.72</v>
      </c>
      <c r="I53"/>
      <c r="J53"/>
      <c r="K53"/>
      <c r="L53"/>
      <c r="M53"/>
      <c r="N53"/>
      <c r="O53"/>
    </row>
    <row r="54" spans="1:15">
      <c r="A54" s="12" t="s">
        <v>137</v>
      </c>
      <c r="B54" s="13">
        <v>2468.33</v>
      </c>
      <c r="C54" s="13">
        <v>3410.89</v>
      </c>
      <c r="D54" s="13">
        <v>3286.42</v>
      </c>
      <c r="E54" s="13">
        <v>2741.02</v>
      </c>
      <c r="F54" s="13">
        <v>2414.33</v>
      </c>
      <c r="G54" s="13">
        <v>3637.39</v>
      </c>
      <c r="H54" s="13">
        <v>17958.38</v>
      </c>
      <c r="I54"/>
      <c r="J54"/>
      <c r="K54"/>
      <c r="L54"/>
      <c r="M54"/>
      <c r="N54"/>
      <c r="O54"/>
    </row>
    <row r="55" spans="1:15">
      <c r="A55" s="12" t="s">
        <v>138</v>
      </c>
      <c r="B55" s="13">
        <v>46328.36</v>
      </c>
      <c r="C55" s="13">
        <v>62624.23</v>
      </c>
      <c r="D55" s="13">
        <v>59801.3</v>
      </c>
      <c r="E55" s="13">
        <v>51427.12</v>
      </c>
      <c r="F55" s="13">
        <v>45314.879999999997</v>
      </c>
      <c r="G55" s="13">
        <v>66286.42</v>
      </c>
      <c r="H55" s="13">
        <v>331782.31</v>
      </c>
      <c r="I55"/>
      <c r="J55"/>
      <c r="K55"/>
      <c r="L55"/>
      <c r="M55"/>
      <c r="N55"/>
      <c r="O55"/>
    </row>
    <row r="56" spans="1:15">
      <c r="A56" s="12" t="s">
        <v>139</v>
      </c>
      <c r="B56" s="13">
        <v>8894.68</v>
      </c>
      <c r="C56" s="13">
        <v>12037.77</v>
      </c>
      <c r="D56" s="13">
        <v>11500.82</v>
      </c>
      <c r="E56" s="13">
        <v>9873.7900000000009</v>
      </c>
      <c r="F56" s="13">
        <v>8700.1</v>
      </c>
      <c r="G56" s="13">
        <v>12746.97</v>
      </c>
      <c r="H56" s="13">
        <v>63754.13</v>
      </c>
      <c r="I56"/>
      <c r="J56"/>
      <c r="K56"/>
      <c r="L56"/>
      <c r="M56"/>
      <c r="N56"/>
      <c r="O56"/>
    </row>
    <row r="57" spans="1:15">
      <c r="A57" s="12" t="s">
        <v>140</v>
      </c>
      <c r="B57" s="13">
        <v>483713.25</v>
      </c>
      <c r="C57" s="13">
        <v>654451.34</v>
      </c>
      <c r="D57" s="13">
        <v>625184.32999999996</v>
      </c>
      <c r="E57" s="13">
        <v>536957.51</v>
      </c>
      <c r="F57" s="13">
        <v>473131.47</v>
      </c>
      <c r="G57" s="13">
        <v>692938.89</v>
      </c>
      <c r="H57" s="13">
        <v>3466376.7899999996</v>
      </c>
      <c r="I57"/>
      <c r="J57"/>
      <c r="K57"/>
      <c r="L57"/>
      <c r="M57"/>
      <c r="N57"/>
      <c r="O57"/>
    </row>
    <row r="58" spans="1:15">
      <c r="A58" s="12" t="s">
        <v>123</v>
      </c>
      <c r="B58" s="13">
        <v>36472.53</v>
      </c>
      <c r="C58" s="13">
        <v>36472.53</v>
      </c>
      <c r="D58" s="13">
        <v>36472.53</v>
      </c>
      <c r="E58" s="13">
        <v>36472.53</v>
      </c>
      <c r="F58" s="13">
        <v>36472.53</v>
      </c>
      <c r="G58" s="13">
        <v>36472.53</v>
      </c>
      <c r="H58" s="13">
        <v>218835.18</v>
      </c>
      <c r="I58"/>
      <c r="J58"/>
      <c r="K58"/>
      <c r="L58"/>
      <c r="M58"/>
      <c r="N58"/>
      <c r="O58"/>
    </row>
    <row r="59" spans="1:15">
      <c r="A59" s="12" t="s">
        <v>141</v>
      </c>
      <c r="B59" s="13">
        <v>7804.01</v>
      </c>
      <c r="C59" s="13">
        <v>10569.02</v>
      </c>
      <c r="D59" s="13">
        <v>10100.469999999999</v>
      </c>
      <c r="E59" s="13">
        <v>8663.17</v>
      </c>
      <c r="F59" s="13">
        <v>7633.28</v>
      </c>
      <c r="G59" s="13">
        <v>11194.35</v>
      </c>
      <c r="H59" s="13">
        <v>55964.299999999996</v>
      </c>
      <c r="I59"/>
      <c r="J59"/>
      <c r="K59"/>
      <c r="L59"/>
      <c r="M59"/>
      <c r="N59"/>
      <c r="O59"/>
    </row>
    <row r="60" spans="1:15">
      <c r="A60" s="12" t="s">
        <v>142</v>
      </c>
      <c r="B60" s="13">
        <v>3331.74</v>
      </c>
      <c r="C60" s="13">
        <v>4520.66</v>
      </c>
      <c r="D60" s="13">
        <v>4323.57</v>
      </c>
      <c r="E60" s="13">
        <v>3698.66</v>
      </c>
      <c r="F60" s="13">
        <v>3258.85</v>
      </c>
      <c r="G60" s="13">
        <v>4791.1899999999996</v>
      </c>
      <c r="H60" s="13">
        <v>23924.67</v>
      </c>
      <c r="I60"/>
      <c r="J60"/>
      <c r="K60"/>
      <c r="L60"/>
      <c r="M60"/>
      <c r="N60"/>
      <c r="O60"/>
    </row>
    <row r="61" spans="1:15">
      <c r="A61" s="12" t="s">
        <v>143</v>
      </c>
      <c r="B61" s="13">
        <v>10357.69</v>
      </c>
      <c r="C61" s="13">
        <v>14014.12</v>
      </c>
      <c r="D61" s="13">
        <v>13387.57</v>
      </c>
      <c r="E61" s="13">
        <v>11497.81</v>
      </c>
      <c r="F61" s="13">
        <v>10131.11</v>
      </c>
      <c r="G61" s="13">
        <v>14838.42</v>
      </c>
      <c r="H61" s="13">
        <v>74226.720000000001</v>
      </c>
      <c r="I61"/>
      <c r="J61"/>
      <c r="K61"/>
      <c r="L61"/>
      <c r="M61"/>
      <c r="N61"/>
      <c r="O61"/>
    </row>
    <row r="62" spans="1:15">
      <c r="A62" s="12" t="s">
        <v>144</v>
      </c>
      <c r="B62" s="13">
        <v>379.23</v>
      </c>
      <c r="C62" s="13">
        <v>513.16999999999996</v>
      </c>
      <c r="D62" s="13">
        <v>490.26</v>
      </c>
      <c r="E62" s="13">
        <v>420.97</v>
      </c>
      <c r="F62" s="13">
        <v>370.93</v>
      </c>
      <c r="G62" s="13">
        <v>543.39</v>
      </c>
      <c r="H62" s="13">
        <v>2717.95</v>
      </c>
      <c r="I62"/>
      <c r="J62"/>
      <c r="K62"/>
      <c r="L62"/>
      <c r="M62"/>
      <c r="N62"/>
      <c r="O62"/>
    </row>
    <row r="63" spans="1:15">
      <c r="A63" s="11" t="s">
        <v>145</v>
      </c>
      <c r="B63" s="13">
        <v>3371372.97</v>
      </c>
      <c r="C63" s="13">
        <v>4870051.82</v>
      </c>
      <c r="D63" s="13">
        <v>4216669.05</v>
      </c>
      <c r="E63" s="13">
        <v>4450388.8199999994</v>
      </c>
      <c r="F63" s="13">
        <v>3718677.19</v>
      </c>
      <c r="G63" s="13">
        <v>4677286.5100000007</v>
      </c>
      <c r="H63" s="13">
        <v>25304446.360000003</v>
      </c>
      <c r="I63"/>
      <c r="J63"/>
      <c r="K63"/>
      <c r="L63"/>
      <c r="M63"/>
      <c r="N63"/>
      <c r="O63"/>
    </row>
    <row r="64" spans="1:15">
      <c r="A64" s="12" t="s">
        <v>148</v>
      </c>
      <c r="B64" s="13">
        <v>173829.15</v>
      </c>
      <c r="C64" s="13">
        <v>252175.44</v>
      </c>
      <c r="D64" s="13">
        <v>218010.08</v>
      </c>
      <c r="E64" s="13">
        <v>230207.45</v>
      </c>
      <c r="F64" s="13">
        <v>191985.28</v>
      </c>
      <c r="G64" s="13">
        <v>242084.39</v>
      </c>
      <c r="H64" s="13">
        <v>1308291.79</v>
      </c>
      <c r="I64"/>
      <c r="J64"/>
      <c r="K64"/>
      <c r="L64"/>
      <c r="M64"/>
      <c r="N64"/>
      <c r="O64"/>
    </row>
    <row r="65" spans="1:15">
      <c r="A65" s="12" t="s">
        <v>149</v>
      </c>
      <c r="B65" s="13">
        <v>1256619.04</v>
      </c>
      <c r="C65" s="13">
        <v>1823012.6</v>
      </c>
      <c r="D65" s="13">
        <v>1576363.47</v>
      </c>
      <c r="E65" s="13">
        <v>1665381.86</v>
      </c>
      <c r="F65" s="13">
        <v>1387870.56</v>
      </c>
      <c r="G65" s="13">
        <v>1750621.34</v>
      </c>
      <c r="H65" s="13">
        <v>9459868.870000001</v>
      </c>
      <c r="I65"/>
      <c r="J65"/>
      <c r="K65"/>
      <c r="L65"/>
      <c r="M65"/>
      <c r="N65"/>
      <c r="O65"/>
    </row>
    <row r="66" spans="1:15">
      <c r="A66" s="12" t="s">
        <v>146</v>
      </c>
      <c r="B66" s="13">
        <v>32616.36</v>
      </c>
      <c r="C66" s="13">
        <v>32616.36</v>
      </c>
      <c r="D66" s="13">
        <v>32616.36</v>
      </c>
      <c r="E66" s="13">
        <v>32616.36</v>
      </c>
      <c r="F66" s="13">
        <v>32616.36</v>
      </c>
      <c r="G66" s="13">
        <v>32616.36</v>
      </c>
      <c r="H66" s="13">
        <v>195698.15999999997</v>
      </c>
      <c r="I66"/>
      <c r="J66"/>
      <c r="K66"/>
      <c r="L66"/>
      <c r="M66"/>
      <c r="N66"/>
      <c r="O66"/>
    </row>
    <row r="67" spans="1:15">
      <c r="A67" s="12" t="s">
        <v>150</v>
      </c>
      <c r="B67" s="13">
        <v>1402660.15</v>
      </c>
      <c r="C67" s="13">
        <v>2034834.02</v>
      </c>
      <c r="D67" s="13">
        <v>1758914.88</v>
      </c>
      <c r="E67" s="13">
        <v>1856750.76</v>
      </c>
      <c r="F67" s="13">
        <v>1549165.37</v>
      </c>
      <c r="G67" s="13">
        <v>1953019.31</v>
      </c>
      <c r="H67" s="13">
        <v>10555344.49</v>
      </c>
      <c r="I67"/>
      <c r="J67"/>
      <c r="K67"/>
      <c r="L67"/>
      <c r="M67"/>
      <c r="N67"/>
      <c r="O67"/>
    </row>
    <row r="68" spans="1:15">
      <c r="A68" s="12" t="s">
        <v>147</v>
      </c>
      <c r="B68" s="13">
        <v>13620.96</v>
      </c>
      <c r="C68" s="13">
        <v>13620.96</v>
      </c>
      <c r="D68" s="13">
        <v>13620.96</v>
      </c>
      <c r="E68" s="13">
        <v>13620.96</v>
      </c>
      <c r="F68" s="13">
        <v>13620.96</v>
      </c>
      <c r="G68" s="13">
        <v>13620.96</v>
      </c>
      <c r="H68" s="13">
        <v>81725.75999999998</v>
      </c>
      <c r="I68"/>
      <c r="J68"/>
      <c r="K68"/>
      <c r="L68"/>
      <c r="M68"/>
      <c r="N68"/>
      <c r="O68"/>
    </row>
    <row r="69" spans="1:15">
      <c r="A69" s="12" t="s">
        <v>151</v>
      </c>
      <c r="B69" s="13">
        <v>130354.77</v>
      </c>
      <c r="C69" s="13">
        <v>189116.2</v>
      </c>
      <c r="D69" s="13">
        <v>163623.51999999999</v>
      </c>
      <c r="E69" s="13">
        <v>173093.53</v>
      </c>
      <c r="F69" s="13">
        <v>143970.07999999999</v>
      </c>
      <c r="G69" s="13">
        <v>181762.6</v>
      </c>
      <c r="H69" s="13">
        <v>981920.7</v>
      </c>
      <c r="I69"/>
      <c r="J69"/>
      <c r="K69"/>
      <c r="L69"/>
      <c r="M69"/>
      <c r="N69"/>
      <c r="O69"/>
    </row>
    <row r="70" spans="1:15">
      <c r="A70" s="12" t="s">
        <v>152</v>
      </c>
      <c r="B70" s="13">
        <v>841.56</v>
      </c>
      <c r="C70" s="13">
        <v>1220.81</v>
      </c>
      <c r="D70" s="13">
        <v>1054.69</v>
      </c>
      <c r="E70" s="13">
        <v>1111.96</v>
      </c>
      <c r="F70" s="13">
        <v>929.46</v>
      </c>
      <c r="G70" s="13">
        <v>1170.77</v>
      </c>
      <c r="H70" s="13">
        <v>6329.25</v>
      </c>
      <c r="I70"/>
      <c r="J70"/>
      <c r="K70"/>
      <c r="L70"/>
      <c r="M70"/>
      <c r="N70"/>
      <c r="O70"/>
    </row>
    <row r="71" spans="1:15">
      <c r="A71" s="12" t="s">
        <v>153</v>
      </c>
      <c r="B71" s="13">
        <v>669.4</v>
      </c>
      <c r="C71" s="13">
        <v>971.15</v>
      </c>
      <c r="D71" s="13">
        <v>840.13</v>
      </c>
      <c r="E71" s="13">
        <v>888.51</v>
      </c>
      <c r="F71" s="13">
        <v>739.32</v>
      </c>
      <c r="G71" s="13">
        <v>933.21</v>
      </c>
      <c r="H71" s="13">
        <v>5041.7199999999993</v>
      </c>
      <c r="I71"/>
      <c r="J71"/>
      <c r="K71"/>
      <c r="L71"/>
      <c r="M71"/>
      <c r="N71"/>
      <c r="O71"/>
    </row>
    <row r="72" spans="1:15">
      <c r="A72" s="12" t="s">
        <v>154</v>
      </c>
      <c r="B72" s="13">
        <v>110875.83</v>
      </c>
      <c r="C72" s="13">
        <v>160850.85999999999</v>
      </c>
      <c r="D72" s="13">
        <v>139090.48000000001</v>
      </c>
      <c r="E72" s="13">
        <v>146950.75</v>
      </c>
      <c r="F72" s="13">
        <v>122456.61</v>
      </c>
      <c r="G72" s="13">
        <v>154467.41</v>
      </c>
      <c r="H72" s="13">
        <v>834691.94000000006</v>
      </c>
      <c r="I72"/>
      <c r="J72"/>
      <c r="K72"/>
      <c r="L72"/>
      <c r="M72"/>
      <c r="N72"/>
      <c r="O72"/>
    </row>
    <row r="73" spans="1:15">
      <c r="A73" s="12" t="s">
        <v>155</v>
      </c>
      <c r="B73" s="13">
        <v>249285.75</v>
      </c>
      <c r="C73" s="13">
        <v>361633.42</v>
      </c>
      <c r="D73" s="13">
        <v>312534.48</v>
      </c>
      <c r="E73" s="13">
        <v>329766.68</v>
      </c>
      <c r="F73" s="13">
        <v>275323.19</v>
      </c>
      <c r="G73" s="13">
        <v>346990.16</v>
      </c>
      <c r="H73" s="13">
        <v>1875533.6799999997</v>
      </c>
      <c r="I73"/>
      <c r="J73"/>
      <c r="K73"/>
      <c r="L73"/>
      <c r="M73"/>
      <c r="N73"/>
      <c r="O73"/>
    </row>
    <row r="74" spans="1:15">
      <c r="A74" s="11" t="s">
        <v>156</v>
      </c>
      <c r="B74" s="13">
        <v>143001.79</v>
      </c>
      <c r="C74" s="13">
        <v>167402.01</v>
      </c>
      <c r="D74" s="13">
        <v>170210.73</v>
      </c>
      <c r="E74" s="13">
        <v>169459.06999999998</v>
      </c>
      <c r="F74" s="13">
        <v>172145.83999999997</v>
      </c>
      <c r="G74" s="13">
        <v>176786.32</v>
      </c>
      <c r="H74" s="13">
        <v>999005.76</v>
      </c>
      <c r="I74"/>
      <c r="J74"/>
      <c r="K74"/>
      <c r="L74"/>
      <c r="M74"/>
      <c r="N74"/>
      <c r="O74"/>
    </row>
    <row r="75" spans="1:15">
      <c r="A75" s="12" t="s">
        <v>157</v>
      </c>
      <c r="B75" s="13">
        <v>137719.09</v>
      </c>
      <c r="C75" s="13">
        <v>161217.92000000001</v>
      </c>
      <c r="D75" s="13">
        <v>163922.89000000001</v>
      </c>
      <c r="E75" s="13">
        <v>163198.99</v>
      </c>
      <c r="F75" s="13">
        <v>165784.32999999999</v>
      </c>
      <c r="G75" s="13">
        <v>170241.22</v>
      </c>
      <c r="H75" s="13">
        <v>962084.44</v>
      </c>
      <c r="I75"/>
      <c r="J75"/>
      <c r="K75"/>
      <c r="L75"/>
      <c r="M75"/>
      <c r="N75"/>
      <c r="O75"/>
    </row>
    <row r="76" spans="1:15">
      <c r="A76" s="12" t="s">
        <v>158</v>
      </c>
      <c r="B76" s="13">
        <v>2992.01</v>
      </c>
      <c r="C76" s="13">
        <v>3502.54</v>
      </c>
      <c r="D76" s="13">
        <v>3561.3</v>
      </c>
      <c r="E76" s="13">
        <v>3545.58</v>
      </c>
      <c r="F76" s="13">
        <v>3600.77</v>
      </c>
      <c r="G76" s="13">
        <v>3692.1</v>
      </c>
      <c r="H76" s="13">
        <v>20894.3</v>
      </c>
      <c r="I76"/>
      <c r="J76"/>
      <c r="K76"/>
      <c r="L76"/>
      <c r="M76"/>
      <c r="N76"/>
      <c r="O76"/>
    </row>
    <row r="77" spans="1:15">
      <c r="A77" s="12" t="s">
        <v>159</v>
      </c>
      <c r="B77" s="13">
        <v>2290.69</v>
      </c>
      <c r="C77" s="13">
        <v>2681.55</v>
      </c>
      <c r="D77" s="13">
        <v>2726.54</v>
      </c>
      <c r="E77" s="13">
        <v>2714.5</v>
      </c>
      <c r="F77" s="13">
        <v>2760.74</v>
      </c>
      <c r="G77" s="13">
        <v>2853</v>
      </c>
      <c r="H77" s="13">
        <v>16027.019999999999</v>
      </c>
      <c r="I77"/>
      <c r="J77"/>
      <c r="K77"/>
      <c r="L77"/>
      <c r="M77"/>
      <c r="N77"/>
      <c r="O77"/>
    </row>
    <row r="78" spans="1:15">
      <c r="A78" s="11" t="s">
        <v>160</v>
      </c>
      <c r="B78" s="13">
        <v>809270.09</v>
      </c>
      <c r="C78" s="13">
        <v>857177.41999999993</v>
      </c>
      <c r="D78" s="13">
        <v>996135.96</v>
      </c>
      <c r="E78" s="13">
        <v>910757.44</v>
      </c>
      <c r="F78" s="13">
        <v>935550.39999999991</v>
      </c>
      <c r="G78" s="13">
        <v>1408477.74</v>
      </c>
      <c r="H78" s="13">
        <v>5917369.0499999998</v>
      </c>
      <c r="I78"/>
      <c r="J78"/>
      <c r="K78"/>
      <c r="L78"/>
      <c r="M78"/>
      <c r="N78"/>
      <c r="O78"/>
    </row>
    <row r="79" spans="1:15">
      <c r="A79" s="12" t="s">
        <v>162</v>
      </c>
      <c r="B79" s="13">
        <v>205.98</v>
      </c>
      <c r="C79" s="13">
        <v>218.24</v>
      </c>
      <c r="D79" s="13">
        <v>255.78</v>
      </c>
      <c r="E79" s="13">
        <v>232.97</v>
      </c>
      <c r="F79" s="13">
        <v>239.69</v>
      </c>
      <c r="G79" s="13">
        <v>367.94</v>
      </c>
      <c r="H79" s="13">
        <v>1520.6000000000001</v>
      </c>
      <c r="I79"/>
      <c r="J79"/>
      <c r="K79"/>
      <c r="L79"/>
      <c r="M79"/>
      <c r="N79"/>
      <c r="O79"/>
    </row>
    <row r="80" spans="1:15">
      <c r="A80" s="12" t="s">
        <v>164</v>
      </c>
      <c r="B80" s="13">
        <v>784.84</v>
      </c>
      <c r="C80" s="13">
        <v>831.57</v>
      </c>
      <c r="D80" s="13">
        <v>970.4</v>
      </c>
      <c r="E80" s="13">
        <v>885.52</v>
      </c>
      <c r="F80" s="13">
        <v>910.33</v>
      </c>
      <c r="G80" s="13">
        <v>1383.64</v>
      </c>
      <c r="H80" s="13">
        <v>5766.3</v>
      </c>
      <c r="I80"/>
      <c r="J80"/>
      <c r="K80"/>
      <c r="L80"/>
      <c r="M80"/>
      <c r="N80"/>
      <c r="O80"/>
    </row>
    <row r="81" spans="1:15">
      <c r="A81" s="12" t="s">
        <v>165</v>
      </c>
      <c r="B81" s="13">
        <v>784.84</v>
      </c>
      <c r="C81" s="13">
        <v>831.57</v>
      </c>
      <c r="D81" s="13">
        <v>970.4</v>
      </c>
      <c r="E81" s="13">
        <v>885.52</v>
      </c>
      <c r="F81" s="13">
        <v>910.33</v>
      </c>
      <c r="G81" s="13">
        <v>1383.64</v>
      </c>
      <c r="H81" s="13">
        <v>5766.3</v>
      </c>
      <c r="I81"/>
      <c r="J81"/>
      <c r="K81"/>
      <c r="L81"/>
      <c r="M81"/>
      <c r="N81"/>
      <c r="O81"/>
    </row>
    <row r="82" spans="1:15">
      <c r="A82" s="12" t="s">
        <v>160</v>
      </c>
      <c r="B82" s="13">
        <v>513.20000000000005</v>
      </c>
      <c r="C82" s="13">
        <v>543.75</v>
      </c>
      <c r="D82" s="13">
        <v>633.66</v>
      </c>
      <c r="E82" s="13">
        <v>578.58000000000004</v>
      </c>
      <c r="F82" s="13">
        <v>594.64</v>
      </c>
      <c r="G82" s="13">
        <v>900.95</v>
      </c>
      <c r="H82" s="13">
        <v>3764.7799999999997</v>
      </c>
      <c r="I82"/>
      <c r="J82"/>
      <c r="K82"/>
      <c r="L82"/>
      <c r="M82"/>
      <c r="N82"/>
      <c r="O82"/>
    </row>
    <row r="83" spans="1:15">
      <c r="A83" s="12" t="s">
        <v>163</v>
      </c>
      <c r="B83" s="13">
        <v>802391.41</v>
      </c>
      <c r="C83" s="13">
        <v>850162.47</v>
      </c>
      <c r="D83" s="13">
        <v>988715.9</v>
      </c>
      <c r="E83" s="13">
        <v>903585.03</v>
      </c>
      <c r="F83" s="13">
        <v>928305.59</v>
      </c>
      <c r="G83" s="13">
        <v>1399851.75</v>
      </c>
      <c r="H83" s="13">
        <v>5873012.1499999994</v>
      </c>
      <c r="I83"/>
      <c r="J83"/>
      <c r="K83"/>
      <c r="L83"/>
      <c r="M83"/>
      <c r="N83"/>
      <c r="O83"/>
    </row>
    <row r="84" spans="1:15">
      <c r="A84" s="12" t="s">
        <v>161</v>
      </c>
      <c r="B84" s="13">
        <v>4589.82</v>
      </c>
      <c r="C84" s="13">
        <v>4589.82</v>
      </c>
      <c r="D84" s="13">
        <v>4589.82</v>
      </c>
      <c r="E84" s="13">
        <v>4589.82</v>
      </c>
      <c r="F84" s="13">
        <v>4589.82</v>
      </c>
      <c r="G84" s="13">
        <v>4589.82</v>
      </c>
      <c r="H84" s="13">
        <v>27538.92</v>
      </c>
      <c r="I84"/>
      <c r="J84"/>
      <c r="K84"/>
      <c r="L84"/>
      <c r="M84"/>
      <c r="N84"/>
      <c r="O84"/>
    </row>
    <row r="85" spans="1:15">
      <c r="A85" s="11" t="s">
        <v>166</v>
      </c>
      <c r="B85" s="13">
        <v>1395050.68</v>
      </c>
      <c r="C85" s="13">
        <v>1984874.7799999998</v>
      </c>
      <c r="D85" s="13">
        <v>1754653.1300000001</v>
      </c>
      <c r="E85" s="13">
        <v>1865809.44</v>
      </c>
      <c r="F85" s="13">
        <v>1971472.3399999999</v>
      </c>
      <c r="G85" s="13">
        <v>2092334.4799999997</v>
      </c>
      <c r="H85" s="13">
        <v>11064194.850000001</v>
      </c>
      <c r="I85"/>
      <c r="J85"/>
      <c r="K85"/>
      <c r="L85"/>
      <c r="M85"/>
      <c r="N85"/>
      <c r="O85"/>
    </row>
    <row r="86" spans="1:15">
      <c r="A86" s="12" t="s">
        <v>169</v>
      </c>
      <c r="B86" s="13">
        <v>33445.64</v>
      </c>
      <c r="C86" s="13">
        <v>47600.89</v>
      </c>
      <c r="D86" s="13">
        <v>42090.42</v>
      </c>
      <c r="E86" s="13">
        <v>44783.23</v>
      </c>
      <c r="F86" s="13">
        <v>47342.97</v>
      </c>
      <c r="G86" s="13">
        <v>50270.91</v>
      </c>
      <c r="H86" s="13">
        <v>265534.06</v>
      </c>
      <c r="I86"/>
      <c r="J86"/>
      <c r="K86"/>
      <c r="L86"/>
      <c r="M86"/>
      <c r="N86"/>
      <c r="O86"/>
    </row>
    <row r="87" spans="1:15">
      <c r="A87" s="12" t="s">
        <v>167</v>
      </c>
      <c r="B87" s="13">
        <v>896585.67</v>
      </c>
      <c r="C87" s="13">
        <v>1275613.54</v>
      </c>
      <c r="D87" s="13">
        <v>1127623.6000000001</v>
      </c>
      <c r="E87" s="13">
        <v>1198973.52</v>
      </c>
      <c r="F87" s="13">
        <v>1266797.25</v>
      </c>
      <c r="G87" s="13">
        <v>1344377.22</v>
      </c>
      <c r="H87" s="13">
        <v>7109970.7999999998</v>
      </c>
      <c r="I87"/>
      <c r="J87"/>
      <c r="K87"/>
      <c r="L87"/>
      <c r="M87"/>
      <c r="N87"/>
      <c r="O87"/>
    </row>
    <row r="88" spans="1:15">
      <c r="A88" s="12" t="s">
        <v>170</v>
      </c>
      <c r="B88" s="13">
        <v>2799.03</v>
      </c>
      <c r="C88" s="13">
        <v>3992.13</v>
      </c>
      <c r="D88" s="13">
        <v>3536.2</v>
      </c>
      <c r="E88" s="13">
        <v>3777.83</v>
      </c>
      <c r="F88" s="13">
        <v>4007.52</v>
      </c>
      <c r="G88" s="13">
        <v>4270.25</v>
      </c>
      <c r="H88" s="13">
        <v>22382.959999999999</v>
      </c>
      <c r="I88"/>
      <c r="J88"/>
      <c r="K88"/>
      <c r="L88"/>
      <c r="M88"/>
      <c r="N88"/>
      <c r="O88"/>
    </row>
    <row r="89" spans="1:15">
      <c r="A89" s="12" t="s">
        <v>171</v>
      </c>
      <c r="B89" s="13">
        <v>95492.45</v>
      </c>
      <c r="C89" s="13">
        <v>135830.07999999999</v>
      </c>
      <c r="D89" s="13">
        <v>120048.73</v>
      </c>
      <c r="E89" s="13">
        <v>127587.64</v>
      </c>
      <c r="F89" s="13">
        <v>134753.97</v>
      </c>
      <c r="G89" s="13">
        <v>142951.15</v>
      </c>
      <c r="H89" s="13">
        <v>756664.02</v>
      </c>
      <c r="I89"/>
      <c r="J89"/>
      <c r="K89"/>
      <c r="L89"/>
      <c r="M89"/>
      <c r="N89"/>
      <c r="O89"/>
    </row>
    <row r="90" spans="1:15">
      <c r="A90" s="12" t="s">
        <v>172</v>
      </c>
      <c r="B90" s="13">
        <v>308.7</v>
      </c>
      <c r="C90" s="13">
        <v>439.2</v>
      </c>
      <c r="D90" s="13">
        <v>388.25</v>
      </c>
      <c r="E90" s="13">
        <v>412.83</v>
      </c>
      <c r="F90" s="13">
        <v>436.2</v>
      </c>
      <c r="G90" s="13">
        <v>462.92</v>
      </c>
      <c r="H90" s="13">
        <v>2448.1</v>
      </c>
      <c r="I90"/>
      <c r="J90"/>
      <c r="K90"/>
      <c r="L90"/>
      <c r="M90"/>
      <c r="N90"/>
      <c r="O90"/>
    </row>
    <row r="91" spans="1:15">
      <c r="A91" s="12" t="s">
        <v>173</v>
      </c>
      <c r="B91" s="13">
        <v>3128.06</v>
      </c>
      <c r="C91" s="13">
        <v>4443.13</v>
      </c>
      <c r="D91" s="13">
        <v>3922.3</v>
      </c>
      <c r="E91" s="13">
        <v>4157.18</v>
      </c>
      <c r="F91" s="13">
        <v>4380.46</v>
      </c>
      <c r="G91" s="13">
        <v>4635.8500000000004</v>
      </c>
      <c r="H91" s="13">
        <v>24666.980000000003</v>
      </c>
      <c r="I91"/>
      <c r="J91"/>
      <c r="K91"/>
      <c r="L91"/>
      <c r="M91"/>
      <c r="N91"/>
      <c r="O91"/>
    </row>
    <row r="92" spans="1:15">
      <c r="A92" s="12" t="s">
        <v>174</v>
      </c>
      <c r="B92" s="13">
        <v>3907.66</v>
      </c>
      <c r="C92" s="13">
        <v>5550.47</v>
      </c>
      <c r="D92" s="13">
        <v>4899.83</v>
      </c>
      <c r="E92" s="13">
        <v>5193.25</v>
      </c>
      <c r="F92" s="13">
        <v>5472.18</v>
      </c>
      <c r="G92" s="13">
        <v>5791.22</v>
      </c>
      <c r="H92" s="13">
        <v>30814.61</v>
      </c>
      <c r="I92"/>
      <c r="J92"/>
      <c r="K92"/>
      <c r="L92"/>
      <c r="M92"/>
      <c r="N92"/>
      <c r="O92"/>
    </row>
    <row r="93" spans="1:15">
      <c r="A93" s="12" t="s">
        <v>175</v>
      </c>
      <c r="B93" s="13">
        <v>3155.82</v>
      </c>
      <c r="C93" s="13">
        <v>4482.25</v>
      </c>
      <c r="D93" s="13">
        <v>3956.61</v>
      </c>
      <c r="E93" s="13">
        <v>4193</v>
      </c>
      <c r="F93" s="13">
        <v>4417.71</v>
      </c>
      <c r="G93" s="13">
        <v>4674.74</v>
      </c>
      <c r="H93" s="13">
        <v>24880.129999999997</v>
      </c>
      <c r="I93"/>
      <c r="J93"/>
      <c r="K93"/>
      <c r="L93"/>
      <c r="M93"/>
      <c r="N93"/>
      <c r="O93"/>
    </row>
    <row r="94" spans="1:15">
      <c r="A94" s="12" t="s">
        <v>176</v>
      </c>
      <c r="B94" s="13">
        <v>887.2</v>
      </c>
      <c r="C94" s="13">
        <v>1259.95</v>
      </c>
      <c r="D94" s="13">
        <v>1112.07</v>
      </c>
      <c r="E94" s="13">
        <v>1178.21</v>
      </c>
      <c r="F94" s="13">
        <v>1241.08</v>
      </c>
      <c r="G94" s="13">
        <v>1313</v>
      </c>
      <c r="H94" s="13">
        <v>6991.51</v>
      </c>
      <c r="I94"/>
      <c r="J94"/>
      <c r="K94"/>
      <c r="L94"/>
      <c r="M94"/>
      <c r="N94"/>
      <c r="O94"/>
    </row>
    <row r="95" spans="1:15">
      <c r="A95" s="12" t="s">
        <v>168</v>
      </c>
      <c r="B95" s="13">
        <v>339542.95</v>
      </c>
      <c r="C95" s="13">
        <v>483186.56</v>
      </c>
      <c r="D95" s="13">
        <v>427205.61</v>
      </c>
      <c r="E95" s="13">
        <v>454424.65</v>
      </c>
      <c r="F95" s="13">
        <v>480298.51</v>
      </c>
      <c r="G95" s="13">
        <v>509894.24</v>
      </c>
      <c r="H95" s="13">
        <v>2694552.5200000005</v>
      </c>
      <c r="I95"/>
      <c r="J95"/>
      <c r="K95"/>
      <c r="L95"/>
      <c r="M95"/>
      <c r="N95"/>
      <c r="O95"/>
    </row>
    <row r="96" spans="1:15">
      <c r="A96" s="12" t="s">
        <v>177</v>
      </c>
      <c r="B96" s="13">
        <v>15797.5</v>
      </c>
      <c r="C96" s="13">
        <v>22476.58</v>
      </c>
      <c r="D96" s="13">
        <v>19869.509999999998</v>
      </c>
      <c r="E96" s="13">
        <v>21128.1</v>
      </c>
      <c r="F96" s="13">
        <v>22324.49</v>
      </c>
      <c r="G96" s="13">
        <v>23692.98</v>
      </c>
      <c r="H96" s="13">
        <v>125289.16</v>
      </c>
      <c r="I96"/>
      <c r="J96"/>
      <c r="K96"/>
      <c r="L96"/>
      <c r="M96"/>
      <c r="N96"/>
      <c r="O96"/>
    </row>
    <row r="97" spans="1:15">
      <c r="A97" s="11" t="s">
        <v>178</v>
      </c>
      <c r="B97" s="13">
        <v>484989.65</v>
      </c>
      <c r="C97" s="13">
        <v>736653.32000000007</v>
      </c>
      <c r="D97" s="13">
        <v>646371.07000000007</v>
      </c>
      <c r="E97" s="13">
        <v>664171.15</v>
      </c>
      <c r="F97" s="13">
        <v>589656.03</v>
      </c>
      <c r="G97" s="13">
        <v>842856.77999999991</v>
      </c>
      <c r="H97" s="13">
        <v>3964698</v>
      </c>
      <c r="I97"/>
      <c r="J97"/>
      <c r="K97"/>
      <c r="L97"/>
      <c r="M97"/>
      <c r="N97"/>
      <c r="O97"/>
    </row>
    <row r="98" spans="1:15">
      <c r="A98" s="12" t="s">
        <v>179</v>
      </c>
      <c r="B98" s="13">
        <v>2278.4499999999998</v>
      </c>
      <c r="C98" s="13">
        <v>3485.22</v>
      </c>
      <c r="D98" s="13">
        <v>3052.3</v>
      </c>
      <c r="E98" s="13">
        <v>3137.66</v>
      </c>
      <c r="F98" s="13">
        <v>2780.34</v>
      </c>
      <c r="G98" s="13">
        <v>3994.48</v>
      </c>
      <c r="H98" s="13">
        <v>18728.45</v>
      </c>
      <c r="I98"/>
      <c r="J98"/>
      <c r="K98"/>
      <c r="L98"/>
      <c r="M98"/>
      <c r="N98"/>
      <c r="O98"/>
    </row>
    <row r="99" spans="1:15">
      <c r="A99" s="12" t="s">
        <v>180</v>
      </c>
      <c r="B99" s="13">
        <v>23736.81</v>
      </c>
      <c r="C99" s="13">
        <v>36161.160000000003</v>
      </c>
      <c r="D99" s="13">
        <v>31704.03</v>
      </c>
      <c r="E99" s="13">
        <v>32582.799999999999</v>
      </c>
      <c r="F99" s="13">
        <v>28904.07</v>
      </c>
      <c r="G99" s="13">
        <v>41404.300000000003</v>
      </c>
      <c r="H99" s="13">
        <v>194493.16999999998</v>
      </c>
      <c r="I99"/>
      <c r="J99"/>
      <c r="K99"/>
      <c r="L99"/>
      <c r="M99"/>
      <c r="N99"/>
      <c r="O99"/>
    </row>
    <row r="100" spans="1:15">
      <c r="A100" s="12" t="s">
        <v>181</v>
      </c>
      <c r="B100" s="13">
        <v>2111</v>
      </c>
      <c r="C100" s="13">
        <v>3241.15</v>
      </c>
      <c r="D100" s="13">
        <v>2835.72</v>
      </c>
      <c r="E100" s="13">
        <v>2915.65</v>
      </c>
      <c r="F100" s="13">
        <v>2581.0300000000002</v>
      </c>
      <c r="G100" s="13">
        <v>3718.07</v>
      </c>
      <c r="H100" s="13">
        <v>17402.62</v>
      </c>
      <c r="I100"/>
      <c r="J100"/>
      <c r="K100"/>
      <c r="L100"/>
      <c r="M100"/>
      <c r="N100"/>
      <c r="O100"/>
    </row>
    <row r="101" spans="1:15">
      <c r="A101" s="12" t="s">
        <v>182</v>
      </c>
      <c r="B101" s="13">
        <v>382295.05</v>
      </c>
      <c r="C101" s="13">
        <v>580680.37</v>
      </c>
      <c r="D101" s="13">
        <v>509511.28</v>
      </c>
      <c r="E101" s="13">
        <v>523543</v>
      </c>
      <c r="F101" s="13">
        <v>464803.08</v>
      </c>
      <c r="G101" s="13">
        <v>664400.1</v>
      </c>
      <c r="H101" s="13">
        <v>3125232.88</v>
      </c>
      <c r="I101"/>
      <c r="J101"/>
      <c r="K101"/>
      <c r="L101"/>
      <c r="M101"/>
      <c r="N101"/>
      <c r="O101"/>
    </row>
    <row r="102" spans="1:15">
      <c r="A102" s="12" t="s">
        <v>183</v>
      </c>
      <c r="B102" s="13">
        <v>74568.34</v>
      </c>
      <c r="C102" s="13">
        <v>113085.42</v>
      </c>
      <c r="D102" s="13">
        <v>99267.74</v>
      </c>
      <c r="E102" s="13">
        <v>101992.04</v>
      </c>
      <c r="F102" s="13">
        <v>90587.51</v>
      </c>
      <c r="G102" s="13">
        <v>129339.83</v>
      </c>
      <c r="H102" s="13">
        <v>608840.88</v>
      </c>
      <c r="I102"/>
      <c r="J102"/>
      <c r="K102"/>
      <c r="L102"/>
      <c r="M102"/>
      <c r="N102"/>
      <c r="O102"/>
    </row>
    <row r="103" spans="1:15">
      <c r="A103" s="11" t="s">
        <v>184</v>
      </c>
      <c r="B103" s="13">
        <v>132654.84</v>
      </c>
      <c r="C103" s="13">
        <v>207746.69000000003</v>
      </c>
      <c r="D103" s="13">
        <v>205274.29999999996</v>
      </c>
      <c r="E103" s="13">
        <v>216005.58</v>
      </c>
      <c r="F103" s="13">
        <v>204828.06999999998</v>
      </c>
      <c r="G103" s="13">
        <v>208400.85</v>
      </c>
      <c r="H103" s="13">
        <v>1174910.33</v>
      </c>
      <c r="I103"/>
      <c r="J103"/>
      <c r="K103"/>
      <c r="L103"/>
      <c r="M103"/>
      <c r="N103"/>
      <c r="O103"/>
    </row>
    <row r="104" spans="1:15">
      <c r="A104" s="12" t="s">
        <v>185</v>
      </c>
      <c r="B104" s="13">
        <v>1652.74</v>
      </c>
      <c r="C104" s="13">
        <v>2588.3000000000002</v>
      </c>
      <c r="D104" s="13">
        <v>2557.5</v>
      </c>
      <c r="E104" s="13">
        <v>2691.2</v>
      </c>
      <c r="F104" s="13">
        <v>2552.35</v>
      </c>
      <c r="G104" s="13">
        <v>2598.86</v>
      </c>
      <c r="H104" s="13">
        <v>14640.95</v>
      </c>
      <c r="I104"/>
      <c r="J104"/>
      <c r="K104"/>
      <c r="L104"/>
      <c r="M104"/>
      <c r="N104"/>
      <c r="O104"/>
    </row>
    <row r="105" spans="1:15">
      <c r="A105" s="12" t="s">
        <v>186</v>
      </c>
      <c r="B105" s="13">
        <v>10876.09</v>
      </c>
      <c r="C105" s="13">
        <v>17032.7</v>
      </c>
      <c r="D105" s="13">
        <v>16830</v>
      </c>
      <c r="E105" s="13">
        <v>17709.830000000002</v>
      </c>
      <c r="F105" s="13">
        <v>16792.52</v>
      </c>
      <c r="G105" s="13">
        <v>17081.12</v>
      </c>
      <c r="H105" s="13">
        <v>96322.26</v>
      </c>
      <c r="I105"/>
      <c r="J105"/>
      <c r="K105"/>
      <c r="L105"/>
      <c r="M105"/>
      <c r="N105"/>
      <c r="O105"/>
    </row>
    <row r="106" spans="1:15">
      <c r="A106" s="12" t="s">
        <v>187</v>
      </c>
      <c r="B106" s="13">
        <v>96918.97</v>
      </c>
      <c r="C106" s="13">
        <v>151781.85</v>
      </c>
      <c r="D106" s="13">
        <v>149975.49</v>
      </c>
      <c r="E106" s="13">
        <v>157815.87</v>
      </c>
      <c r="F106" s="13">
        <v>149641.13</v>
      </c>
      <c r="G106" s="13">
        <v>152210.93</v>
      </c>
      <c r="H106" s="13">
        <v>858344.24</v>
      </c>
      <c r="I106"/>
      <c r="J106"/>
      <c r="K106"/>
      <c r="L106"/>
      <c r="M106"/>
      <c r="N106"/>
      <c r="O106"/>
    </row>
    <row r="107" spans="1:15">
      <c r="A107" s="12" t="s">
        <v>190</v>
      </c>
      <c r="B107" s="13">
        <v>10207.290000000001</v>
      </c>
      <c r="C107" s="13">
        <v>15985.32</v>
      </c>
      <c r="D107" s="13">
        <v>15795.08</v>
      </c>
      <c r="E107" s="13">
        <v>16620.810000000001</v>
      </c>
      <c r="F107" s="13">
        <v>15763.93</v>
      </c>
      <c r="G107" s="13">
        <v>16054.3</v>
      </c>
      <c r="H107" s="13">
        <v>90426.73</v>
      </c>
      <c r="I107"/>
      <c r="J107"/>
      <c r="K107"/>
      <c r="L107"/>
      <c r="M107"/>
      <c r="N107"/>
      <c r="O107"/>
    </row>
    <row r="108" spans="1:15">
      <c r="A108" s="12" t="s">
        <v>191</v>
      </c>
      <c r="B108" s="13">
        <v>3856.4</v>
      </c>
      <c r="C108" s="13">
        <v>6039.39</v>
      </c>
      <c r="D108" s="13">
        <v>5967.52</v>
      </c>
      <c r="E108" s="13">
        <v>6279.49</v>
      </c>
      <c r="F108" s="13">
        <v>5954.37</v>
      </c>
      <c r="G108" s="13">
        <v>6057.41</v>
      </c>
      <c r="H108" s="13">
        <v>34154.58</v>
      </c>
      <c r="I108"/>
      <c r="J108"/>
      <c r="K108"/>
      <c r="L108"/>
      <c r="M108"/>
      <c r="N108"/>
      <c r="O108"/>
    </row>
    <row r="109" spans="1:15">
      <c r="A109" s="12" t="s">
        <v>188</v>
      </c>
      <c r="B109" s="13">
        <v>2987.34</v>
      </c>
      <c r="C109" s="13">
        <v>4678.38</v>
      </c>
      <c r="D109" s="13">
        <v>4622.7</v>
      </c>
      <c r="E109" s="13">
        <v>4864.37</v>
      </c>
      <c r="F109" s="13">
        <v>4613.45</v>
      </c>
      <c r="G109" s="13">
        <v>4697.75</v>
      </c>
      <c r="H109" s="13">
        <v>26463.99</v>
      </c>
      <c r="I109"/>
      <c r="J109"/>
      <c r="K109"/>
      <c r="L109"/>
      <c r="M109"/>
      <c r="N109"/>
      <c r="O109"/>
    </row>
    <row r="110" spans="1:15">
      <c r="A110" s="12" t="s">
        <v>189</v>
      </c>
      <c r="B110" s="13">
        <v>3975.47</v>
      </c>
      <c r="C110" s="13">
        <v>6225.87</v>
      </c>
      <c r="D110" s="13">
        <v>6151.77</v>
      </c>
      <c r="E110" s="13">
        <v>6473.37</v>
      </c>
      <c r="F110" s="13">
        <v>6143.02</v>
      </c>
      <c r="G110" s="13">
        <v>6272.5</v>
      </c>
      <c r="H110" s="13">
        <v>35242</v>
      </c>
      <c r="I110"/>
      <c r="J110"/>
      <c r="K110"/>
      <c r="L110"/>
      <c r="M110"/>
      <c r="N110"/>
      <c r="O110"/>
    </row>
    <row r="111" spans="1:15">
      <c r="A111" s="12" t="s">
        <v>192</v>
      </c>
      <c r="B111" s="13">
        <v>2180.54</v>
      </c>
      <c r="C111" s="13">
        <v>3414.88</v>
      </c>
      <c r="D111" s="13">
        <v>3374.24</v>
      </c>
      <c r="E111" s="13">
        <v>3550.64</v>
      </c>
      <c r="F111" s="13">
        <v>3367.3</v>
      </c>
      <c r="G111" s="13">
        <v>3427.98</v>
      </c>
      <c r="H111" s="13">
        <v>19315.579999999998</v>
      </c>
      <c r="I111"/>
      <c r="J111"/>
      <c r="K111"/>
      <c r="L111"/>
      <c r="M111"/>
      <c r="N111"/>
      <c r="O111"/>
    </row>
    <row r="112" spans="1:15">
      <c r="A112" s="11" t="s">
        <v>193</v>
      </c>
      <c r="B112" s="13">
        <v>1686643.1800000002</v>
      </c>
      <c r="C112" s="13">
        <v>2947398.79</v>
      </c>
      <c r="D112" s="13">
        <v>2297316.2699999996</v>
      </c>
      <c r="E112" s="13">
        <v>2672733.85</v>
      </c>
      <c r="F112" s="13">
        <v>2404298.7600000007</v>
      </c>
      <c r="G112" s="13">
        <v>2724031.81</v>
      </c>
      <c r="H112" s="13">
        <v>14732422.66</v>
      </c>
      <c r="I112"/>
      <c r="J112"/>
      <c r="K112"/>
      <c r="L112"/>
      <c r="M112"/>
      <c r="N112"/>
      <c r="O112"/>
    </row>
    <row r="113" spans="1:15">
      <c r="A113" s="12" t="s">
        <v>88</v>
      </c>
      <c r="B113" s="13">
        <v>1076.21</v>
      </c>
      <c r="C113" s="13">
        <v>1879.05</v>
      </c>
      <c r="D113" s="13">
        <v>1465.38</v>
      </c>
      <c r="E113" s="13">
        <v>1698.8</v>
      </c>
      <c r="F113" s="13">
        <v>1531.9</v>
      </c>
      <c r="G113" s="13">
        <v>1730.7</v>
      </c>
      <c r="H113" s="13">
        <v>9382.0400000000009</v>
      </c>
      <c r="I113"/>
      <c r="J113"/>
      <c r="K113"/>
      <c r="L113"/>
      <c r="M113"/>
      <c r="N113"/>
      <c r="O113"/>
    </row>
    <row r="114" spans="1:15">
      <c r="A114" s="12" t="s">
        <v>199</v>
      </c>
      <c r="B114" s="13">
        <v>56682.879999999997</v>
      </c>
      <c r="C114" s="13">
        <v>98942.15</v>
      </c>
      <c r="D114" s="13">
        <v>77170.61</v>
      </c>
      <c r="E114" s="13">
        <v>89400.35</v>
      </c>
      <c r="F114" s="13">
        <v>80655.710000000006</v>
      </c>
      <c r="G114" s="13">
        <v>91071.45</v>
      </c>
      <c r="H114" s="13">
        <v>493923.15</v>
      </c>
      <c r="I114"/>
      <c r="J114"/>
      <c r="K114"/>
      <c r="L114"/>
      <c r="M114"/>
      <c r="N114"/>
      <c r="O114"/>
    </row>
    <row r="115" spans="1:15">
      <c r="A115" s="12" t="s">
        <v>196</v>
      </c>
      <c r="B115" s="13">
        <v>15652.69</v>
      </c>
      <c r="C115" s="13">
        <v>27380.76</v>
      </c>
      <c r="D115" s="13">
        <v>21331.58</v>
      </c>
      <c r="E115" s="13">
        <v>24858.93</v>
      </c>
      <c r="F115" s="13">
        <v>22336.77</v>
      </c>
      <c r="G115" s="13">
        <v>25340.91</v>
      </c>
      <c r="H115" s="13">
        <v>136901.63999999998</v>
      </c>
      <c r="I115"/>
      <c r="J115"/>
      <c r="K115"/>
      <c r="L115"/>
      <c r="M115"/>
      <c r="N115"/>
      <c r="O115"/>
    </row>
    <row r="116" spans="1:15">
      <c r="A116" s="12" t="s">
        <v>197</v>
      </c>
      <c r="B116" s="13">
        <v>1491236.06</v>
      </c>
      <c r="C116" s="13">
        <v>2607019.2000000002</v>
      </c>
      <c r="D116" s="13">
        <v>2031698.86</v>
      </c>
      <c r="E116" s="13">
        <v>2363754.7599999998</v>
      </c>
      <c r="F116" s="13">
        <v>2126324.6</v>
      </c>
      <c r="G116" s="13">
        <v>2409127.6800000002</v>
      </c>
      <c r="H116" s="13">
        <v>13029161.159999998</v>
      </c>
      <c r="I116"/>
      <c r="J116"/>
      <c r="K116"/>
      <c r="L116"/>
      <c r="M116"/>
      <c r="N116"/>
      <c r="O116"/>
    </row>
    <row r="117" spans="1:15">
      <c r="A117" s="12" t="s">
        <v>200</v>
      </c>
      <c r="B117" s="13">
        <v>8250.85</v>
      </c>
      <c r="C117" s="13">
        <v>14397.23</v>
      </c>
      <c r="D117" s="13">
        <v>11231.27</v>
      </c>
      <c r="E117" s="13">
        <v>12998.73</v>
      </c>
      <c r="F117" s="13">
        <v>11734.94</v>
      </c>
      <c r="G117" s="13">
        <v>13240.24</v>
      </c>
      <c r="H117" s="13">
        <v>71853.260000000009</v>
      </c>
      <c r="I117"/>
      <c r="J117"/>
      <c r="K117"/>
      <c r="L117"/>
      <c r="M117"/>
      <c r="N117"/>
      <c r="O117"/>
    </row>
    <row r="118" spans="1:15">
      <c r="A118" s="12" t="s">
        <v>201</v>
      </c>
      <c r="B118" s="13">
        <v>7277.85</v>
      </c>
      <c r="C118" s="13">
        <v>12725.32</v>
      </c>
      <c r="D118" s="13">
        <v>9916.25</v>
      </c>
      <c r="E118" s="13">
        <v>11541.94</v>
      </c>
      <c r="F118" s="13">
        <v>10379.52</v>
      </c>
      <c r="G118" s="13">
        <v>11764.08</v>
      </c>
      <c r="H118" s="13">
        <v>63604.960000000006</v>
      </c>
      <c r="I118"/>
      <c r="J118"/>
      <c r="K118"/>
      <c r="L118"/>
      <c r="M118"/>
      <c r="N118"/>
      <c r="O118"/>
    </row>
    <row r="119" spans="1:15">
      <c r="A119" s="12" t="s">
        <v>202</v>
      </c>
      <c r="B119" s="13">
        <v>16152.53</v>
      </c>
      <c r="C119" s="13">
        <v>28200.53</v>
      </c>
      <c r="D119" s="13">
        <v>21992.84</v>
      </c>
      <c r="E119" s="13">
        <v>25492.42</v>
      </c>
      <c r="F119" s="13">
        <v>22990.12</v>
      </c>
      <c r="G119" s="13">
        <v>25970.61</v>
      </c>
      <c r="H119" s="13">
        <v>140799.04999999999</v>
      </c>
      <c r="I119"/>
      <c r="J119"/>
      <c r="K119"/>
      <c r="L119"/>
      <c r="M119"/>
      <c r="N119"/>
      <c r="O119"/>
    </row>
    <row r="120" spans="1:15">
      <c r="A120" s="12" t="s">
        <v>203</v>
      </c>
      <c r="B120" s="13">
        <v>9340.4</v>
      </c>
      <c r="C120" s="13">
        <v>16294.62</v>
      </c>
      <c r="D120" s="13">
        <v>12713.01</v>
      </c>
      <c r="E120" s="13">
        <v>14704.04</v>
      </c>
      <c r="F120" s="13">
        <v>13280.39</v>
      </c>
      <c r="G120" s="13">
        <v>14976.1</v>
      </c>
      <c r="H120" s="13">
        <v>81308.56</v>
      </c>
      <c r="I120"/>
      <c r="J120"/>
      <c r="K120"/>
      <c r="L120"/>
      <c r="M120"/>
      <c r="N120"/>
      <c r="O120"/>
    </row>
    <row r="121" spans="1:15">
      <c r="A121" s="12" t="s">
        <v>204</v>
      </c>
      <c r="B121" s="13">
        <v>5843.59</v>
      </c>
      <c r="C121" s="13">
        <v>10215.64</v>
      </c>
      <c r="D121" s="13">
        <v>7961.36</v>
      </c>
      <c r="E121" s="13">
        <v>9261.83</v>
      </c>
      <c r="F121" s="13">
        <v>8331.9500000000007</v>
      </c>
      <c r="G121" s="13">
        <v>9439.5300000000007</v>
      </c>
      <c r="H121" s="13">
        <v>51053.899999999994</v>
      </c>
      <c r="I121"/>
      <c r="J121"/>
      <c r="K121"/>
      <c r="L121"/>
      <c r="M121"/>
      <c r="N121"/>
      <c r="O121"/>
    </row>
    <row r="122" spans="1:15">
      <c r="A122" s="12" t="s">
        <v>205</v>
      </c>
      <c r="B122" s="13">
        <v>29998.23</v>
      </c>
      <c r="C122" s="13">
        <v>52429.56</v>
      </c>
      <c r="D122" s="13">
        <v>40865.21</v>
      </c>
      <c r="E122" s="13">
        <v>47508.54</v>
      </c>
      <c r="F122" s="13">
        <v>42758.35</v>
      </c>
      <c r="G122" s="13">
        <v>48416.3</v>
      </c>
      <c r="H122" s="13">
        <v>261976.19</v>
      </c>
      <c r="I122"/>
      <c r="J122"/>
      <c r="K122"/>
      <c r="L122"/>
      <c r="M122"/>
      <c r="N122"/>
      <c r="O122"/>
    </row>
    <row r="123" spans="1:15">
      <c r="A123" s="12" t="s">
        <v>194</v>
      </c>
      <c r="B123" s="13">
        <v>1588.67</v>
      </c>
      <c r="C123" s="13">
        <v>1588.67</v>
      </c>
      <c r="D123" s="13">
        <v>1588.67</v>
      </c>
      <c r="E123" s="13">
        <v>1588.67</v>
      </c>
      <c r="F123" s="13">
        <v>1588.67</v>
      </c>
      <c r="G123" s="13">
        <v>1588.67</v>
      </c>
      <c r="H123" s="13">
        <v>9532.02</v>
      </c>
      <c r="I123"/>
      <c r="J123"/>
      <c r="K123"/>
      <c r="L123"/>
      <c r="M123"/>
      <c r="N123"/>
      <c r="O123"/>
    </row>
    <row r="124" spans="1:15">
      <c r="A124" s="12" t="s">
        <v>195</v>
      </c>
      <c r="B124" s="13">
        <v>191.97</v>
      </c>
      <c r="C124" s="13">
        <v>191.97</v>
      </c>
      <c r="D124" s="13">
        <v>191.97</v>
      </c>
      <c r="E124" s="13">
        <v>191.97</v>
      </c>
      <c r="F124" s="13">
        <v>191.97</v>
      </c>
      <c r="G124" s="13">
        <v>191.97</v>
      </c>
      <c r="H124" s="13">
        <v>1151.82</v>
      </c>
      <c r="I124"/>
      <c r="J124"/>
      <c r="K124"/>
      <c r="L124"/>
      <c r="M124"/>
      <c r="N124"/>
      <c r="O124"/>
    </row>
    <row r="125" spans="1:15">
      <c r="A125" s="12" t="s">
        <v>198</v>
      </c>
      <c r="B125" s="13">
        <v>43351.25</v>
      </c>
      <c r="C125" s="13">
        <v>76134.09</v>
      </c>
      <c r="D125" s="13">
        <v>59189.26</v>
      </c>
      <c r="E125" s="13">
        <v>69732.87</v>
      </c>
      <c r="F125" s="13">
        <v>62193.87</v>
      </c>
      <c r="G125" s="13">
        <v>71173.570000000007</v>
      </c>
      <c r="H125" s="13">
        <v>381774.91000000003</v>
      </c>
      <c r="I125"/>
      <c r="J125"/>
      <c r="K125"/>
      <c r="L125"/>
      <c r="M125"/>
      <c r="N125"/>
      <c r="O125"/>
    </row>
    <row r="126" spans="1:15">
      <c r="A126" s="11" t="s">
        <v>206</v>
      </c>
      <c r="B126" s="13">
        <v>187615.22</v>
      </c>
      <c r="C126" s="13">
        <v>257477.39</v>
      </c>
      <c r="D126" s="13">
        <v>249055.22</v>
      </c>
      <c r="E126" s="13">
        <v>241919.16</v>
      </c>
      <c r="F126" s="13">
        <v>243253.09000000003</v>
      </c>
      <c r="G126" s="13">
        <v>251965.04</v>
      </c>
      <c r="H126" s="13">
        <v>1431285.1199999999</v>
      </c>
      <c r="I126"/>
      <c r="J126"/>
      <c r="K126"/>
      <c r="L126"/>
      <c r="M126"/>
      <c r="N126"/>
      <c r="O126"/>
    </row>
    <row r="127" spans="1:15">
      <c r="A127" s="12" t="s">
        <v>207</v>
      </c>
      <c r="B127" s="13">
        <v>177126.56</v>
      </c>
      <c r="C127" s="13">
        <v>243083.07</v>
      </c>
      <c r="D127" s="13">
        <v>235131.74</v>
      </c>
      <c r="E127" s="13">
        <v>228394.63</v>
      </c>
      <c r="F127" s="13">
        <v>229653.98</v>
      </c>
      <c r="G127" s="13">
        <v>237878.95</v>
      </c>
      <c r="H127" s="13">
        <v>1351268.93</v>
      </c>
      <c r="I127"/>
      <c r="J127"/>
      <c r="K127"/>
      <c r="L127"/>
      <c r="M127"/>
      <c r="N127"/>
      <c r="O127"/>
    </row>
    <row r="128" spans="1:15">
      <c r="A128" s="12" t="s">
        <v>208</v>
      </c>
      <c r="B128" s="13">
        <v>10488.66</v>
      </c>
      <c r="C128" s="13">
        <v>14394.32</v>
      </c>
      <c r="D128" s="13">
        <v>13923.48</v>
      </c>
      <c r="E128" s="13">
        <v>13524.53</v>
      </c>
      <c r="F128" s="13">
        <v>13599.11</v>
      </c>
      <c r="G128" s="13">
        <v>14086.09</v>
      </c>
      <c r="H128" s="13">
        <v>80016.19</v>
      </c>
      <c r="I128"/>
      <c r="J128"/>
      <c r="K128"/>
      <c r="L128"/>
      <c r="M128"/>
      <c r="N128"/>
      <c r="O128"/>
    </row>
    <row r="129" spans="1:15">
      <c r="A129" s="11" t="s">
        <v>209</v>
      </c>
      <c r="B129" s="13">
        <v>1868471.6300000004</v>
      </c>
      <c r="C129" s="13">
        <v>2788515.8200000008</v>
      </c>
      <c r="D129" s="13">
        <v>2687495.1300000004</v>
      </c>
      <c r="E129" s="13">
        <v>2672923.54</v>
      </c>
      <c r="F129" s="13">
        <v>2361484.67</v>
      </c>
      <c r="G129" s="13">
        <v>3168553.75</v>
      </c>
      <c r="H129" s="13">
        <v>15547444.540000001</v>
      </c>
      <c r="I129"/>
      <c r="J129"/>
      <c r="K129"/>
      <c r="L129"/>
      <c r="M129"/>
      <c r="N129"/>
      <c r="O129"/>
    </row>
    <row r="130" spans="1:15">
      <c r="A130" s="12" t="s">
        <v>210</v>
      </c>
      <c r="B130" s="13">
        <v>14915.27</v>
      </c>
      <c r="C130" s="13">
        <v>22376.29</v>
      </c>
      <c r="D130" s="13">
        <v>21989.58</v>
      </c>
      <c r="E130" s="13">
        <v>21853.86</v>
      </c>
      <c r="F130" s="13">
        <v>18953.060000000001</v>
      </c>
      <c r="G130" s="13">
        <v>26470.25</v>
      </c>
      <c r="H130" s="13">
        <v>126558.31</v>
      </c>
      <c r="I130"/>
      <c r="J130"/>
      <c r="K130"/>
      <c r="L130"/>
      <c r="M130"/>
      <c r="N130"/>
      <c r="O130"/>
    </row>
    <row r="131" spans="1:15">
      <c r="A131" s="12" t="s">
        <v>218</v>
      </c>
      <c r="B131" s="13">
        <v>1193.1600000000001</v>
      </c>
      <c r="C131" s="13">
        <v>1786.66</v>
      </c>
      <c r="D131" s="13">
        <v>1743.62</v>
      </c>
      <c r="E131" s="13">
        <v>1733.32</v>
      </c>
      <c r="F131" s="13">
        <v>1513.22</v>
      </c>
      <c r="G131" s="13">
        <v>2083.59</v>
      </c>
      <c r="H131" s="13">
        <v>10053.57</v>
      </c>
      <c r="I131"/>
      <c r="J131"/>
      <c r="K131"/>
      <c r="L131"/>
      <c r="M131"/>
      <c r="N131"/>
      <c r="O131"/>
    </row>
    <row r="132" spans="1:15">
      <c r="A132" s="12" t="s">
        <v>211</v>
      </c>
      <c r="B132" s="13">
        <v>49228.14</v>
      </c>
      <c r="C132" s="13">
        <v>73499.88</v>
      </c>
      <c r="D132" s="13">
        <v>70951.89</v>
      </c>
      <c r="E132" s="13">
        <v>70562.720000000001</v>
      </c>
      <c r="F132" s="13">
        <v>62245.1</v>
      </c>
      <c r="G132" s="13">
        <v>83799.56</v>
      </c>
      <c r="H132" s="13">
        <v>410287.29</v>
      </c>
      <c r="I132"/>
      <c r="J132"/>
      <c r="K132"/>
      <c r="L132"/>
      <c r="M132"/>
      <c r="N132"/>
      <c r="O132"/>
    </row>
    <row r="133" spans="1:15">
      <c r="A133" s="12" t="s">
        <v>219</v>
      </c>
      <c r="B133" s="13">
        <v>833.58</v>
      </c>
      <c r="C133" s="13">
        <v>1243.48</v>
      </c>
      <c r="D133" s="13">
        <v>1196.3599999999999</v>
      </c>
      <c r="E133" s="13">
        <v>1189.96</v>
      </c>
      <c r="F133" s="13">
        <v>1053.03</v>
      </c>
      <c r="G133" s="13">
        <v>1407.86</v>
      </c>
      <c r="H133" s="13">
        <v>6924.2699999999995</v>
      </c>
      <c r="I133"/>
      <c r="J133"/>
      <c r="K133"/>
      <c r="L133"/>
      <c r="M133"/>
      <c r="N133"/>
      <c r="O133"/>
    </row>
    <row r="134" spans="1:15">
      <c r="A134" s="12" t="s">
        <v>212</v>
      </c>
      <c r="B134" s="13">
        <v>11923.5</v>
      </c>
      <c r="C134" s="13">
        <v>17815.080000000002</v>
      </c>
      <c r="D134" s="13">
        <v>17243.75</v>
      </c>
      <c r="E134" s="13">
        <v>17147.37</v>
      </c>
      <c r="F134" s="13">
        <v>15087.49</v>
      </c>
      <c r="G134" s="13">
        <v>20425.509999999998</v>
      </c>
      <c r="H134" s="13">
        <v>99642.7</v>
      </c>
      <c r="I134"/>
      <c r="J134"/>
      <c r="K134"/>
      <c r="L134"/>
      <c r="M134"/>
      <c r="N134"/>
      <c r="O134"/>
    </row>
    <row r="135" spans="1:15">
      <c r="A135" s="12" t="s">
        <v>213</v>
      </c>
      <c r="B135" s="13">
        <v>680.9</v>
      </c>
      <c r="C135" s="13">
        <v>1011.42</v>
      </c>
      <c r="D135" s="13">
        <v>957.45</v>
      </c>
      <c r="E135" s="13">
        <v>952.94</v>
      </c>
      <c r="F135" s="13">
        <v>856.39</v>
      </c>
      <c r="G135" s="13">
        <v>1106.5899999999999</v>
      </c>
      <c r="H135" s="13">
        <v>5565.6900000000005</v>
      </c>
      <c r="I135"/>
      <c r="J135"/>
      <c r="K135"/>
      <c r="L135"/>
      <c r="M135"/>
      <c r="N135"/>
      <c r="O135"/>
    </row>
    <row r="136" spans="1:15">
      <c r="A136" s="12" t="s">
        <v>214</v>
      </c>
      <c r="B136" s="13">
        <v>1560036.21</v>
      </c>
      <c r="C136" s="13">
        <v>2327916.16</v>
      </c>
      <c r="D136" s="13">
        <v>2242531.13</v>
      </c>
      <c r="E136" s="13">
        <v>2230413</v>
      </c>
      <c r="F136" s="13">
        <v>1971412.32</v>
      </c>
      <c r="G136" s="13">
        <v>2642592.0099999998</v>
      </c>
      <c r="H136" s="13">
        <v>12974900.83</v>
      </c>
      <c r="I136"/>
      <c r="J136"/>
      <c r="K136"/>
      <c r="L136"/>
      <c r="M136"/>
      <c r="N136"/>
      <c r="O136"/>
    </row>
    <row r="137" spans="1:15">
      <c r="A137" s="12" t="s">
        <v>215</v>
      </c>
      <c r="B137" s="13">
        <v>99683.09</v>
      </c>
      <c r="C137" s="13">
        <v>148879.82999999999</v>
      </c>
      <c r="D137" s="13">
        <v>143894.47</v>
      </c>
      <c r="E137" s="13">
        <v>143098.39000000001</v>
      </c>
      <c r="F137" s="13">
        <v>126083.83</v>
      </c>
      <c r="G137" s="13">
        <v>170175.72</v>
      </c>
      <c r="H137" s="13">
        <v>831815.33</v>
      </c>
      <c r="I137"/>
      <c r="J137"/>
      <c r="K137"/>
      <c r="L137"/>
      <c r="M137"/>
      <c r="N137"/>
      <c r="O137"/>
    </row>
    <row r="138" spans="1:15">
      <c r="A138" s="12" t="s">
        <v>220</v>
      </c>
      <c r="B138" s="13">
        <v>13459.86</v>
      </c>
      <c r="C138" s="13">
        <v>20095.62</v>
      </c>
      <c r="D138" s="13">
        <v>19396.939999999999</v>
      </c>
      <c r="E138" s="13">
        <v>19290.63</v>
      </c>
      <c r="F138" s="13">
        <v>17018.439999999999</v>
      </c>
      <c r="G138" s="13">
        <v>22906.639999999999</v>
      </c>
      <c r="H138" s="13">
        <v>112168.13</v>
      </c>
      <c r="I138"/>
      <c r="J138"/>
      <c r="K138"/>
      <c r="L138"/>
      <c r="M138"/>
      <c r="N138"/>
      <c r="O138"/>
    </row>
    <row r="139" spans="1:15">
      <c r="A139" s="12" t="s">
        <v>221</v>
      </c>
      <c r="B139" s="13">
        <v>7873.85</v>
      </c>
      <c r="C139" s="13">
        <v>11755.7</v>
      </c>
      <c r="D139" s="13">
        <v>11346.97</v>
      </c>
      <c r="E139" s="13">
        <v>11284.78</v>
      </c>
      <c r="F139" s="13">
        <v>9955.58</v>
      </c>
      <c r="G139" s="13">
        <v>13400.1</v>
      </c>
      <c r="H139" s="13">
        <v>65616.98000000001</v>
      </c>
      <c r="I139"/>
      <c r="J139"/>
      <c r="K139"/>
      <c r="L139"/>
      <c r="M139"/>
      <c r="N139"/>
      <c r="O139"/>
    </row>
    <row r="140" spans="1:15">
      <c r="A140" s="12" t="s">
        <v>216</v>
      </c>
      <c r="B140" s="13">
        <v>35896.800000000003</v>
      </c>
      <c r="C140" s="13">
        <v>53453.32</v>
      </c>
      <c r="D140" s="13">
        <v>51083.58</v>
      </c>
      <c r="E140" s="13">
        <v>50823.47</v>
      </c>
      <c r="F140" s="13">
        <v>45263.98</v>
      </c>
      <c r="G140" s="13">
        <v>59670.95</v>
      </c>
      <c r="H140" s="13">
        <v>296192.10000000003</v>
      </c>
      <c r="I140"/>
      <c r="J140"/>
      <c r="K140"/>
      <c r="L140"/>
      <c r="M140"/>
      <c r="N140"/>
      <c r="O140"/>
    </row>
    <row r="141" spans="1:15">
      <c r="A141" s="12" t="s">
        <v>222</v>
      </c>
      <c r="B141" s="13">
        <v>3547.58</v>
      </c>
      <c r="C141" s="13">
        <v>5284.75</v>
      </c>
      <c r="D141" s="13">
        <v>5058.1400000000003</v>
      </c>
      <c r="E141" s="13">
        <v>5032.08</v>
      </c>
      <c r="F141" s="13">
        <v>4475.16</v>
      </c>
      <c r="G141" s="13">
        <v>5918.38</v>
      </c>
      <c r="H141" s="13">
        <v>29316.090000000004</v>
      </c>
      <c r="I141"/>
      <c r="J141"/>
      <c r="K141"/>
      <c r="L141"/>
      <c r="M141"/>
      <c r="N141"/>
      <c r="O141"/>
    </row>
    <row r="142" spans="1:15">
      <c r="A142" s="12" t="s">
        <v>217</v>
      </c>
      <c r="B142" s="13">
        <v>68806.539999999994</v>
      </c>
      <c r="C142" s="13">
        <v>102811.49</v>
      </c>
      <c r="D142" s="13">
        <v>99538.559999999998</v>
      </c>
      <c r="E142" s="13">
        <v>98981.29</v>
      </c>
      <c r="F142" s="13">
        <v>87070.71</v>
      </c>
      <c r="G142" s="13">
        <v>117936.02</v>
      </c>
      <c r="H142" s="13">
        <v>575144.61</v>
      </c>
      <c r="I142"/>
      <c r="J142"/>
      <c r="K142"/>
      <c r="L142"/>
      <c r="M142"/>
      <c r="N142"/>
      <c r="O142"/>
    </row>
    <row r="143" spans="1:15">
      <c r="A143" s="12" t="s">
        <v>223</v>
      </c>
      <c r="B143" s="13">
        <v>393.15</v>
      </c>
      <c r="C143" s="13">
        <v>586.14</v>
      </c>
      <c r="D143" s="13">
        <v>562.69000000000005</v>
      </c>
      <c r="E143" s="13">
        <v>559.73</v>
      </c>
      <c r="F143" s="13">
        <v>496.36</v>
      </c>
      <c r="G143" s="13">
        <v>660.57</v>
      </c>
      <c r="H143" s="13">
        <v>3258.6400000000003</v>
      </c>
      <c r="I143"/>
      <c r="J143"/>
      <c r="K143"/>
      <c r="L143"/>
      <c r="M143"/>
      <c r="N143"/>
      <c r="O143"/>
    </row>
    <row r="144" spans="1:15">
      <c r="A144" s="11" t="s">
        <v>224</v>
      </c>
      <c r="B144" s="13">
        <v>280153.92</v>
      </c>
      <c r="C144" s="13">
        <v>377239.35000000003</v>
      </c>
      <c r="D144" s="13">
        <v>387039.62</v>
      </c>
      <c r="E144" s="13">
        <v>407061.2</v>
      </c>
      <c r="F144" s="13">
        <v>378917.45</v>
      </c>
      <c r="G144" s="13">
        <v>418788.69000000006</v>
      </c>
      <c r="H144" s="13">
        <v>2249200.23</v>
      </c>
      <c r="I144"/>
      <c r="J144"/>
      <c r="K144"/>
      <c r="L144"/>
      <c r="M144"/>
      <c r="N144"/>
      <c r="O144"/>
    </row>
    <row r="145" spans="1:15">
      <c r="A145" s="12" t="s">
        <v>225</v>
      </c>
      <c r="B145" s="13">
        <v>39587.620000000003</v>
      </c>
      <c r="C145" s="13">
        <v>53306.44</v>
      </c>
      <c r="D145" s="13">
        <v>54691.29</v>
      </c>
      <c r="E145" s="13">
        <v>57520.47</v>
      </c>
      <c r="F145" s="13">
        <v>53543.57</v>
      </c>
      <c r="G145" s="13">
        <v>59177.64</v>
      </c>
      <c r="H145" s="13">
        <v>317827.03000000003</v>
      </c>
      <c r="I145"/>
      <c r="J145"/>
      <c r="K145"/>
      <c r="L145"/>
      <c r="M145"/>
      <c r="N145"/>
      <c r="O145"/>
    </row>
    <row r="146" spans="1:15">
      <c r="A146" s="12" t="s">
        <v>226</v>
      </c>
      <c r="B146" s="13">
        <v>212865.63</v>
      </c>
      <c r="C146" s="13">
        <v>286632.76</v>
      </c>
      <c r="D146" s="13">
        <v>294079.17</v>
      </c>
      <c r="E146" s="13">
        <v>309291.90000000002</v>
      </c>
      <c r="F146" s="13">
        <v>287907.81</v>
      </c>
      <c r="G146" s="13">
        <v>318202.65000000002</v>
      </c>
      <c r="H146" s="13">
        <v>1708979.92</v>
      </c>
      <c r="I146"/>
      <c r="J146"/>
      <c r="K146"/>
      <c r="L146"/>
      <c r="M146"/>
      <c r="N146"/>
      <c r="O146"/>
    </row>
    <row r="147" spans="1:15">
      <c r="A147" s="12" t="s">
        <v>227</v>
      </c>
      <c r="B147" s="13">
        <v>27700.67</v>
      </c>
      <c r="C147" s="13">
        <v>37300.15</v>
      </c>
      <c r="D147" s="13">
        <v>38269.160000000003</v>
      </c>
      <c r="E147" s="13">
        <v>40248.83</v>
      </c>
      <c r="F147" s="13">
        <v>37466.07</v>
      </c>
      <c r="G147" s="13">
        <v>41408.400000000001</v>
      </c>
      <c r="H147" s="13">
        <v>222393.28</v>
      </c>
      <c r="I147"/>
      <c r="J147"/>
      <c r="K147"/>
      <c r="L147"/>
      <c r="M147"/>
      <c r="N147"/>
      <c r="O147"/>
    </row>
    <row r="148" spans="1:15">
      <c r="A148" s="11" t="s">
        <v>228</v>
      </c>
      <c r="B148" s="13">
        <v>1435745.6400000001</v>
      </c>
      <c r="C148" s="13">
        <v>2279614.79</v>
      </c>
      <c r="D148" s="13">
        <v>1802634.89</v>
      </c>
      <c r="E148" s="13">
        <v>1454182.86</v>
      </c>
      <c r="F148" s="13">
        <v>1342243.82</v>
      </c>
      <c r="G148" s="13">
        <v>4871803.0900000008</v>
      </c>
      <c r="H148" s="13">
        <v>13186225.09</v>
      </c>
      <c r="I148"/>
      <c r="J148"/>
      <c r="K148"/>
      <c r="L148"/>
      <c r="M148"/>
      <c r="N148"/>
      <c r="O148"/>
    </row>
    <row r="149" spans="1:15">
      <c r="A149" s="12" t="s">
        <v>88</v>
      </c>
      <c r="B149" s="13">
        <v>517.34</v>
      </c>
      <c r="C149" s="13">
        <v>824.66</v>
      </c>
      <c r="D149" s="13">
        <v>650.96</v>
      </c>
      <c r="E149" s="13">
        <v>524.05999999999995</v>
      </c>
      <c r="F149" s="13">
        <v>483.29</v>
      </c>
      <c r="G149" s="13">
        <v>1768.69</v>
      </c>
      <c r="H149" s="13">
        <v>4769</v>
      </c>
      <c r="I149"/>
      <c r="J149"/>
      <c r="K149"/>
      <c r="L149"/>
      <c r="M149"/>
      <c r="N149"/>
      <c r="O149"/>
    </row>
    <row r="150" spans="1:15">
      <c r="A150" s="12" t="s">
        <v>229</v>
      </c>
      <c r="B150" s="13">
        <v>1435228.3</v>
      </c>
      <c r="C150" s="13">
        <v>2278790.13</v>
      </c>
      <c r="D150" s="13">
        <v>1801983.93</v>
      </c>
      <c r="E150" s="13">
        <v>1453658.8</v>
      </c>
      <c r="F150" s="13">
        <v>1341760.53</v>
      </c>
      <c r="G150" s="13">
        <v>4870034.4000000004</v>
      </c>
      <c r="H150" s="13">
        <v>13181456.09</v>
      </c>
      <c r="I150"/>
      <c r="J150"/>
      <c r="K150"/>
      <c r="L150"/>
      <c r="M150"/>
      <c r="N150"/>
      <c r="O150"/>
    </row>
    <row r="151" spans="1:15">
      <c r="A151" s="11" t="s">
        <v>230</v>
      </c>
      <c r="B151" s="13">
        <v>23136312.68</v>
      </c>
      <c r="C151" s="13">
        <v>35551678.849999994</v>
      </c>
      <c r="D151" s="13">
        <v>27824221.460000001</v>
      </c>
      <c r="E151" s="13">
        <v>28912119.530000001</v>
      </c>
      <c r="F151" s="13">
        <v>26093727.509999998</v>
      </c>
      <c r="G151" s="13">
        <v>32707707.23</v>
      </c>
      <c r="H151" s="13">
        <v>174225767.26000002</v>
      </c>
      <c r="I151"/>
      <c r="J151"/>
      <c r="K151"/>
      <c r="L151"/>
      <c r="M151"/>
      <c r="N151"/>
      <c r="O151"/>
    </row>
    <row r="152" spans="1:15">
      <c r="A152" s="12" t="s">
        <v>88</v>
      </c>
      <c r="B152" s="13">
        <v>21219.3</v>
      </c>
      <c r="C152" s="13">
        <v>32258.65</v>
      </c>
      <c r="D152" s="13">
        <v>25521.82</v>
      </c>
      <c r="E152" s="13">
        <v>26397.71</v>
      </c>
      <c r="F152" s="13">
        <v>23933.59</v>
      </c>
      <c r="G152" s="13">
        <v>29634.94</v>
      </c>
      <c r="H152" s="13">
        <v>158966.00999999998</v>
      </c>
      <c r="I152"/>
      <c r="J152"/>
      <c r="K152"/>
      <c r="L152"/>
      <c r="M152"/>
      <c r="N152"/>
      <c r="O152"/>
    </row>
    <row r="153" spans="1:15">
      <c r="A153" s="12" t="s">
        <v>236</v>
      </c>
      <c r="B153" s="13">
        <v>130171.76</v>
      </c>
      <c r="C153" s="13">
        <v>195573.86</v>
      </c>
      <c r="D153" s="13">
        <v>156565.95000000001</v>
      </c>
      <c r="E153" s="13">
        <v>161139.07</v>
      </c>
      <c r="F153" s="13">
        <v>146822.79999999999</v>
      </c>
      <c r="G153" s="13">
        <v>179390.19</v>
      </c>
      <c r="H153" s="13">
        <v>969663.62999999989</v>
      </c>
      <c r="I153"/>
      <c r="J153"/>
      <c r="K153"/>
      <c r="L153"/>
      <c r="M153"/>
      <c r="N153"/>
      <c r="O153"/>
    </row>
    <row r="154" spans="1:15">
      <c r="A154" s="12" t="s">
        <v>237</v>
      </c>
      <c r="B154" s="13">
        <v>342399.45</v>
      </c>
      <c r="C154" s="13">
        <v>514951.15</v>
      </c>
      <c r="D154" s="13">
        <v>411825.83</v>
      </c>
      <c r="E154" s="13">
        <v>424034.23</v>
      </c>
      <c r="F154" s="13">
        <v>386197.79</v>
      </c>
      <c r="G154" s="13">
        <v>472402</v>
      </c>
      <c r="H154" s="13">
        <v>2551810.4500000002</v>
      </c>
      <c r="I154"/>
      <c r="J154"/>
      <c r="K154"/>
      <c r="L154"/>
      <c r="M154"/>
      <c r="N154"/>
      <c r="O154"/>
    </row>
    <row r="155" spans="1:15">
      <c r="A155" s="12" t="s">
        <v>238</v>
      </c>
      <c r="B155" s="13">
        <v>35863.629999999997</v>
      </c>
      <c r="C155" s="13">
        <v>54271</v>
      </c>
      <c r="D155" s="13">
        <v>43135.49</v>
      </c>
      <c r="E155" s="13">
        <v>44529.4</v>
      </c>
      <c r="F155" s="13">
        <v>40451.15</v>
      </c>
      <c r="G155" s="13">
        <v>49829.45</v>
      </c>
      <c r="H155" s="13">
        <v>268080.12</v>
      </c>
      <c r="I155"/>
      <c r="J155"/>
      <c r="K155"/>
      <c r="L155"/>
      <c r="M155"/>
      <c r="N155"/>
      <c r="O155"/>
    </row>
    <row r="156" spans="1:15">
      <c r="A156" s="12" t="s">
        <v>233</v>
      </c>
      <c r="B156" s="13">
        <v>7125349.4299999997</v>
      </c>
      <c r="C156" s="13">
        <v>10997642.609999999</v>
      </c>
      <c r="D156" s="13">
        <v>8570115.8000000007</v>
      </c>
      <c r="E156" s="13">
        <v>8921261.9700000007</v>
      </c>
      <c r="F156" s="13">
        <v>8036794.96</v>
      </c>
      <c r="G156" s="13">
        <v>10122910.800000001</v>
      </c>
      <c r="H156" s="13">
        <v>53774075.570000008</v>
      </c>
      <c r="I156"/>
      <c r="J156"/>
      <c r="K156"/>
      <c r="L156"/>
      <c r="M156"/>
      <c r="N156"/>
      <c r="O156"/>
    </row>
    <row r="157" spans="1:15">
      <c r="A157" s="12" t="s">
        <v>234</v>
      </c>
      <c r="B157" s="13">
        <v>2868671.76</v>
      </c>
      <c r="C157" s="13">
        <v>4417374.6500000004</v>
      </c>
      <c r="D157" s="13">
        <v>3450335.93</v>
      </c>
      <c r="E157" s="13">
        <v>3588159.99</v>
      </c>
      <c r="F157" s="13">
        <v>3235620.5</v>
      </c>
      <c r="G157" s="13">
        <v>4064815.22</v>
      </c>
      <c r="H157" s="13">
        <v>21624978.049999997</v>
      </c>
      <c r="I157"/>
      <c r="J157"/>
      <c r="K157"/>
      <c r="L157"/>
      <c r="M157"/>
      <c r="N157"/>
      <c r="O157"/>
    </row>
    <row r="158" spans="1:15">
      <c r="A158" s="12" t="s">
        <v>231</v>
      </c>
      <c r="B158" s="13">
        <v>10995.33</v>
      </c>
      <c r="C158" s="13">
        <v>10995.33</v>
      </c>
      <c r="D158" s="13">
        <v>10995.33</v>
      </c>
      <c r="E158" s="13">
        <v>10995.33</v>
      </c>
      <c r="F158" s="13">
        <v>10995.33</v>
      </c>
      <c r="G158" s="13">
        <v>10995.33</v>
      </c>
      <c r="H158" s="13">
        <v>65971.98</v>
      </c>
      <c r="I158"/>
      <c r="J158"/>
      <c r="K158"/>
      <c r="L158"/>
      <c r="M158"/>
      <c r="N158"/>
      <c r="O158"/>
    </row>
    <row r="159" spans="1:15">
      <c r="A159" s="12" t="s">
        <v>239</v>
      </c>
      <c r="B159" s="13">
        <v>847594.17</v>
      </c>
      <c r="C159" s="13">
        <v>1282288.6299999999</v>
      </c>
      <c r="D159" s="13">
        <v>1019455.99</v>
      </c>
      <c r="E159" s="13">
        <v>1052282.49</v>
      </c>
      <c r="F159" s="13">
        <v>956014.95</v>
      </c>
      <c r="G159" s="13">
        <v>1177247.6499999999</v>
      </c>
      <c r="H159" s="13">
        <v>6334883.8800000008</v>
      </c>
      <c r="I159"/>
      <c r="J159"/>
      <c r="K159"/>
      <c r="L159"/>
      <c r="M159"/>
      <c r="N159"/>
      <c r="O159"/>
    </row>
    <row r="160" spans="1:15">
      <c r="A160" s="12" t="s">
        <v>232</v>
      </c>
      <c r="B160" s="13">
        <v>5324.45</v>
      </c>
      <c r="C160" s="13">
        <v>5324.45</v>
      </c>
      <c r="D160" s="13">
        <v>5324.45</v>
      </c>
      <c r="E160" s="13">
        <v>5324.45</v>
      </c>
      <c r="F160" s="13">
        <v>5324.45</v>
      </c>
      <c r="G160" s="13">
        <v>5324.45</v>
      </c>
      <c r="H160" s="13">
        <v>31946.7</v>
      </c>
      <c r="I160"/>
      <c r="J160"/>
      <c r="K160"/>
      <c r="L160"/>
      <c r="M160"/>
      <c r="N160"/>
      <c r="O160"/>
    </row>
    <row r="161" spans="1:15">
      <c r="A161" s="12" t="s">
        <v>235</v>
      </c>
      <c r="B161" s="13">
        <v>11748723.4</v>
      </c>
      <c r="C161" s="13">
        <v>18040998.52</v>
      </c>
      <c r="D161" s="13">
        <v>14130944.869999999</v>
      </c>
      <c r="E161" s="13">
        <v>14677994.890000001</v>
      </c>
      <c r="F161" s="13">
        <v>13251571.99</v>
      </c>
      <c r="G161" s="13">
        <v>16595157.199999999</v>
      </c>
      <c r="H161" s="13">
        <v>88445390.870000005</v>
      </c>
      <c r="I161"/>
      <c r="J161"/>
      <c r="K161"/>
      <c r="L161"/>
      <c r="M161"/>
      <c r="N161"/>
      <c r="O161"/>
    </row>
    <row r="162" spans="1:15">
      <c r="A162" s="11" t="s">
        <v>240</v>
      </c>
      <c r="B162" s="13">
        <v>521815.93</v>
      </c>
      <c r="C162" s="13">
        <v>1107996.8400000001</v>
      </c>
      <c r="D162" s="13">
        <v>718130.74000000011</v>
      </c>
      <c r="E162" s="13">
        <v>964977.08999999985</v>
      </c>
      <c r="F162" s="13">
        <v>703770.94</v>
      </c>
      <c r="G162" s="13">
        <v>818609.77999999991</v>
      </c>
      <c r="H162" s="13">
        <v>4835301.32</v>
      </c>
      <c r="I162"/>
      <c r="J162"/>
      <c r="K162"/>
      <c r="L162"/>
      <c r="M162"/>
      <c r="N162"/>
      <c r="O162"/>
    </row>
    <row r="163" spans="1:15">
      <c r="A163" s="12" t="s">
        <v>241</v>
      </c>
      <c r="B163" s="13">
        <v>137699.22</v>
      </c>
      <c r="C163" s="13">
        <v>292383.37</v>
      </c>
      <c r="D163" s="13">
        <v>189503.68</v>
      </c>
      <c r="E163" s="13">
        <v>254590.53</v>
      </c>
      <c r="F163" s="13">
        <v>185714.35</v>
      </c>
      <c r="G163" s="13">
        <v>216018.56</v>
      </c>
      <c r="H163" s="13">
        <v>1275909.7100000002</v>
      </c>
      <c r="I163"/>
      <c r="J163"/>
      <c r="K163"/>
      <c r="L163"/>
      <c r="M163"/>
      <c r="N163"/>
      <c r="O163"/>
    </row>
    <row r="164" spans="1:15">
      <c r="A164" s="12" t="s">
        <v>242</v>
      </c>
      <c r="B164" s="13">
        <v>1854.06</v>
      </c>
      <c r="C164" s="13">
        <v>3936.81</v>
      </c>
      <c r="D164" s="13">
        <v>2551.58</v>
      </c>
      <c r="E164" s="13">
        <v>3436.05</v>
      </c>
      <c r="F164" s="13">
        <v>2500.56</v>
      </c>
      <c r="G164" s="13">
        <v>2908.59</v>
      </c>
      <c r="H164" s="13">
        <v>17187.650000000001</v>
      </c>
      <c r="I164"/>
      <c r="J164"/>
      <c r="K164"/>
      <c r="L164"/>
      <c r="M164"/>
      <c r="N164"/>
      <c r="O164"/>
    </row>
    <row r="165" spans="1:15">
      <c r="A165" s="12" t="s">
        <v>243</v>
      </c>
      <c r="B165" s="13">
        <v>10226.11</v>
      </c>
      <c r="C165" s="13">
        <v>21713.59</v>
      </c>
      <c r="D165" s="13">
        <v>14073.32</v>
      </c>
      <c r="E165" s="13">
        <v>18910.349999999999</v>
      </c>
      <c r="F165" s="13">
        <v>13791.91</v>
      </c>
      <c r="G165" s="13">
        <v>16042.43</v>
      </c>
      <c r="H165" s="13">
        <v>94757.709999999992</v>
      </c>
      <c r="I165"/>
      <c r="J165"/>
      <c r="K165"/>
      <c r="L165"/>
      <c r="M165"/>
      <c r="N165"/>
      <c r="O165"/>
    </row>
    <row r="166" spans="1:15">
      <c r="A166" s="12" t="s">
        <v>244</v>
      </c>
      <c r="B166" s="13">
        <v>5046.84</v>
      </c>
      <c r="C166" s="13">
        <v>10716.19</v>
      </c>
      <c r="D166" s="13">
        <v>6945.53</v>
      </c>
      <c r="E166" s="13">
        <v>9337.89</v>
      </c>
      <c r="F166" s="13">
        <v>6806.65</v>
      </c>
      <c r="G166" s="13">
        <v>7917.33</v>
      </c>
      <c r="H166" s="13">
        <v>46770.43</v>
      </c>
      <c r="I166"/>
      <c r="J166"/>
      <c r="K166"/>
      <c r="L166"/>
      <c r="M166"/>
      <c r="N166"/>
      <c r="O166"/>
    </row>
    <row r="167" spans="1:15">
      <c r="A167" s="12" t="s">
        <v>245</v>
      </c>
      <c r="B167" s="13">
        <v>328186.03000000003</v>
      </c>
      <c r="C167" s="13">
        <v>696853.18</v>
      </c>
      <c r="D167" s="13">
        <v>451654.45</v>
      </c>
      <c r="E167" s="13">
        <v>606933.81999999995</v>
      </c>
      <c r="F167" s="13">
        <v>442623.12</v>
      </c>
      <c r="G167" s="13">
        <v>514848.79</v>
      </c>
      <c r="H167" s="13">
        <v>3041099.39</v>
      </c>
      <c r="I167"/>
      <c r="J167"/>
      <c r="K167"/>
      <c r="L167"/>
      <c r="M167"/>
      <c r="N167"/>
      <c r="O167"/>
    </row>
    <row r="168" spans="1:15">
      <c r="A168" s="12" t="s">
        <v>246</v>
      </c>
      <c r="B168" s="13">
        <v>38803.67</v>
      </c>
      <c r="C168" s="13">
        <v>82393.7</v>
      </c>
      <c r="D168" s="13">
        <v>53402.18</v>
      </c>
      <c r="E168" s="13">
        <v>71768.45</v>
      </c>
      <c r="F168" s="13">
        <v>52334.35</v>
      </c>
      <c r="G168" s="13">
        <v>60874.080000000002</v>
      </c>
      <c r="H168" s="13">
        <v>359576.43</v>
      </c>
      <c r="I168"/>
      <c r="J168"/>
      <c r="K168"/>
      <c r="L168"/>
      <c r="M168"/>
      <c r="N168"/>
      <c r="O168"/>
    </row>
    <row r="169" spans="1:15">
      <c r="A169" s="11" t="s">
        <v>248</v>
      </c>
      <c r="B169" s="13">
        <v>151899475.87000006</v>
      </c>
      <c r="C169" s="13">
        <v>215824885.93999994</v>
      </c>
      <c r="D169" s="13">
        <v>193269884.25000018</v>
      </c>
      <c r="E169" s="13">
        <v>191553542.9000001</v>
      </c>
      <c r="F169" s="13">
        <v>181010818.08000019</v>
      </c>
      <c r="G169" s="13">
        <v>231199993.22999987</v>
      </c>
      <c r="H169" s="13">
        <v>1164758600.2700007</v>
      </c>
      <c r="I169"/>
      <c r="J169"/>
      <c r="K169"/>
      <c r="L169"/>
      <c r="M169"/>
      <c r="N169"/>
      <c r="O169"/>
    </row>
    <row r="170" spans="1:15">
      <c r="A170"/>
      <c r="B170"/>
      <c r="C170"/>
      <c r="D170"/>
      <c r="E170"/>
      <c r="F170"/>
      <c r="G170"/>
      <c r="H170"/>
      <c r="I170"/>
      <c r="J170"/>
      <c r="K170"/>
      <c r="L170"/>
      <c r="M170"/>
      <c r="N170"/>
      <c r="O170"/>
    </row>
    <row r="171" spans="1:15">
      <c r="A171"/>
      <c r="B171"/>
      <c r="C171"/>
      <c r="D171"/>
      <c r="E171" s="4"/>
      <c r="F171" s="4"/>
      <c r="G171" s="4"/>
      <c r="H171" s="4"/>
      <c r="I171" s="4"/>
      <c r="J171" s="4"/>
      <c r="L171"/>
      <c r="M171"/>
      <c r="N171"/>
      <c r="O171"/>
    </row>
    <row r="172" spans="1:15">
      <c r="A172"/>
      <c r="B172"/>
      <c r="C172"/>
      <c r="D172"/>
      <c r="E172" s="4"/>
      <c r="F172" s="4"/>
      <c r="G172" s="4"/>
      <c r="H172" s="4"/>
      <c r="I172" s="4"/>
      <c r="J172" s="4"/>
      <c r="L172"/>
      <c r="M172"/>
      <c r="N172"/>
      <c r="O172"/>
    </row>
    <row r="173" spans="1:15">
      <c r="A173"/>
      <c r="B173"/>
      <c r="C173"/>
      <c r="D173"/>
      <c r="E173" s="4"/>
      <c r="F173" s="4"/>
      <c r="G173" s="4"/>
      <c r="H173" s="4"/>
      <c r="I173" s="4"/>
      <c r="J173" s="4"/>
      <c r="L173"/>
      <c r="M173"/>
      <c r="N173"/>
      <c r="O173"/>
    </row>
    <row r="174" spans="1:15">
      <c r="A174"/>
      <c r="B174"/>
      <c r="C174"/>
      <c r="D174"/>
      <c r="E174" s="4"/>
      <c r="F174" s="4"/>
      <c r="G174" s="4"/>
      <c r="H174" s="4"/>
      <c r="I174" s="4"/>
      <c r="J174" s="4"/>
      <c r="L174"/>
      <c r="M174"/>
      <c r="N174"/>
      <c r="O174"/>
    </row>
    <row r="175" spans="1:15">
      <c r="A175"/>
      <c r="B175"/>
      <c r="C175"/>
      <c r="D175"/>
      <c r="E175" s="4"/>
      <c r="F175" s="4"/>
      <c r="G175" s="4"/>
      <c r="H175" s="4"/>
      <c r="I175" s="4"/>
      <c r="J175" s="4"/>
      <c r="L175"/>
      <c r="M175"/>
      <c r="N175"/>
      <c r="O175"/>
    </row>
    <row r="176" spans="1:15">
      <c r="A176"/>
      <c r="B176"/>
      <c r="C176"/>
      <c r="D176"/>
      <c r="E176" s="4"/>
      <c r="F176" s="4"/>
      <c r="G176" s="4"/>
      <c r="H176" s="4"/>
      <c r="I176" s="4"/>
      <c r="J176" s="4"/>
      <c r="L176"/>
      <c r="M176"/>
      <c r="N176"/>
      <c r="O176"/>
    </row>
    <row r="177" spans="1:15">
      <c r="A177"/>
      <c r="B177"/>
      <c r="C177"/>
      <c r="D177"/>
      <c r="E177" s="4"/>
      <c r="F177" s="4"/>
      <c r="G177" s="4"/>
      <c r="H177" s="4"/>
      <c r="I177" s="4"/>
      <c r="J177" s="4"/>
      <c r="L177"/>
      <c r="M177"/>
      <c r="N177"/>
      <c r="O177"/>
    </row>
    <row r="178" spans="1:15">
      <c r="A178"/>
      <c r="B178"/>
      <c r="C178"/>
      <c r="D178"/>
      <c r="E178" s="4"/>
      <c r="F178" s="4"/>
      <c r="G178" s="4"/>
      <c r="H178" s="4"/>
      <c r="I178" s="4"/>
      <c r="J178" s="4"/>
      <c r="L178"/>
      <c r="M178"/>
      <c r="N178"/>
      <c r="O178"/>
    </row>
    <row r="179" spans="1:15">
      <c r="A179"/>
      <c r="B179"/>
      <c r="C179"/>
      <c r="D179"/>
      <c r="E179" s="4"/>
      <c r="F179" s="4"/>
      <c r="G179" s="4"/>
      <c r="H179" s="4"/>
      <c r="I179" s="4"/>
      <c r="J179" s="4"/>
      <c r="L179"/>
      <c r="M179"/>
      <c r="N179"/>
      <c r="O179"/>
    </row>
    <row r="180" spans="1:15">
      <c r="A180"/>
      <c r="B180"/>
      <c r="C180"/>
      <c r="D180"/>
      <c r="E180" s="4"/>
      <c r="F180" s="4"/>
      <c r="G180" s="4"/>
      <c r="H180" s="4"/>
      <c r="I180" s="4"/>
      <c r="J180" s="4"/>
      <c r="L180"/>
      <c r="M180"/>
      <c r="N180"/>
      <c r="O180"/>
    </row>
    <row r="181" spans="1:15">
      <c r="A181"/>
      <c r="B181"/>
      <c r="C181"/>
      <c r="D181"/>
      <c r="E181" s="4"/>
      <c r="F181" s="4"/>
      <c r="G181" s="4"/>
      <c r="H181" s="4"/>
      <c r="I181" s="4"/>
      <c r="J181" s="4"/>
      <c r="L181"/>
      <c r="M181"/>
      <c r="N181"/>
      <c r="O181"/>
    </row>
    <row r="182" spans="1:15">
      <c r="A182"/>
      <c r="B182"/>
      <c r="C182"/>
      <c r="D182"/>
      <c r="E182" s="4"/>
      <c r="F182" s="4"/>
      <c r="G182" s="4"/>
      <c r="H182" s="4"/>
      <c r="I182" s="4"/>
      <c r="J182" s="4"/>
      <c r="L182"/>
      <c r="M182"/>
      <c r="N182"/>
      <c r="O182"/>
    </row>
    <row r="183" spans="1:15">
      <c r="A183"/>
      <c r="B183"/>
      <c r="C183"/>
      <c r="D183"/>
      <c r="E183" s="4"/>
      <c r="F183" s="4"/>
      <c r="G183" s="4"/>
      <c r="H183" s="4"/>
      <c r="I183" s="4"/>
      <c r="J183" s="4"/>
      <c r="L183"/>
      <c r="M183"/>
      <c r="N183"/>
      <c r="O183"/>
    </row>
    <row r="184" spans="1:15">
      <c r="A184"/>
      <c r="B184"/>
      <c r="C184"/>
      <c r="D184"/>
      <c r="E184" s="4"/>
      <c r="F184" s="4"/>
      <c r="G184" s="4"/>
      <c r="H184" s="4"/>
      <c r="I184" s="4"/>
      <c r="J184" s="4"/>
      <c r="L184"/>
      <c r="M184"/>
      <c r="N184"/>
      <c r="O184"/>
    </row>
    <row r="185" spans="1:15">
      <c r="A185"/>
      <c r="B185"/>
      <c r="C185"/>
      <c r="D185"/>
      <c r="E185" s="4"/>
      <c r="F185" s="4"/>
      <c r="G185" s="4"/>
      <c r="H185" s="4"/>
      <c r="I185" s="4"/>
      <c r="J185" s="4"/>
      <c r="L185"/>
      <c r="M185"/>
      <c r="N185"/>
      <c r="O185"/>
    </row>
    <row r="186" spans="1:15">
      <c r="A186"/>
      <c r="B186"/>
      <c r="C186"/>
      <c r="D186"/>
      <c r="E186" s="4"/>
      <c r="F186" s="4"/>
      <c r="G186" s="4"/>
      <c r="H186" s="4"/>
      <c r="I186" s="4"/>
      <c r="J186" s="4"/>
      <c r="L186"/>
      <c r="M186"/>
      <c r="N186"/>
      <c r="O186"/>
    </row>
    <row r="187" spans="1:15">
      <c r="A187"/>
      <c r="B187"/>
      <c r="C187"/>
      <c r="D187"/>
      <c r="E187" s="4"/>
      <c r="F187" s="4"/>
      <c r="G187" s="4"/>
      <c r="H187" s="4"/>
      <c r="I187" s="4"/>
      <c r="J187" s="4"/>
      <c r="L187"/>
      <c r="M187"/>
      <c r="N187"/>
      <c r="O187"/>
    </row>
    <row r="188" spans="1:15">
      <c r="A188"/>
      <c r="B188"/>
      <c r="C188"/>
      <c r="D188"/>
      <c r="E188" s="4"/>
      <c r="F188" s="4"/>
      <c r="G188" s="4"/>
      <c r="H188" s="4"/>
      <c r="I188" s="4"/>
      <c r="J188" s="4"/>
      <c r="L188"/>
      <c r="M188"/>
      <c r="N188"/>
      <c r="O188"/>
    </row>
    <row r="189" spans="1:15">
      <c r="A189"/>
      <c r="B189"/>
      <c r="C189"/>
      <c r="D189"/>
      <c r="E189" s="4"/>
      <c r="F189" s="4"/>
      <c r="G189" s="4"/>
      <c r="H189" s="4"/>
      <c r="I189" s="4"/>
      <c r="J189" s="4"/>
      <c r="L189"/>
      <c r="M189"/>
      <c r="N189"/>
      <c r="O189"/>
    </row>
    <row r="190" spans="1:15">
      <c r="A190"/>
      <c r="B190"/>
      <c r="C190"/>
      <c r="D190"/>
      <c r="E190" s="4"/>
      <c r="F190" s="4"/>
      <c r="G190" s="4"/>
      <c r="H190" s="4"/>
      <c r="I190" s="4"/>
      <c r="J190" s="4"/>
      <c r="L190"/>
      <c r="M190"/>
      <c r="N190"/>
      <c r="O190"/>
    </row>
    <row r="191" spans="1:15">
      <c r="A191"/>
      <c r="B191"/>
      <c r="C191"/>
      <c r="D191"/>
      <c r="E191" s="4"/>
      <c r="F191" s="4"/>
      <c r="G191" s="4"/>
      <c r="H191" s="4"/>
      <c r="I191" s="4"/>
      <c r="J191" s="4"/>
      <c r="L191"/>
      <c r="M191"/>
      <c r="N191"/>
      <c r="O191"/>
    </row>
    <row r="192" spans="1:15">
      <c r="A192"/>
      <c r="B192"/>
      <c r="C192"/>
      <c r="D192"/>
      <c r="E192" s="4"/>
      <c r="F192" s="4"/>
      <c r="G192" s="4"/>
      <c r="H192" s="4"/>
      <c r="I192" s="4"/>
      <c r="J192" s="4"/>
      <c r="L192"/>
      <c r="M192"/>
      <c r="N192"/>
      <c r="O192"/>
    </row>
    <row r="193" spans="1:15">
      <c r="A193"/>
      <c r="B193"/>
      <c r="C193"/>
      <c r="D193"/>
      <c r="E193" s="4"/>
      <c r="F193" s="4"/>
      <c r="G193" s="4"/>
      <c r="H193" s="4"/>
      <c r="I193" s="4"/>
      <c r="J193" s="4"/>
      <c r="L193"/>
      <c r="M193"/>
      <c r="N193"/>
      <c r="O193"/>
    </row>
    <row r="194" spans="1:15">
      <c r="A194"/>
      <c r="B194"/>
      <c r="C194"/>
      <c r="D194"/>
      <c r="E194" s="4"/>
      <c r="F194" s="4"/>
      <c r="G194" s="4"/>
      <c r="H194" s="4"/>
      <c r="I194" s="4"/>
      <c r="J194" s="4"/>
      <c r="L194"/>
      <c r="M194"/>
      <c r="N194"/>
      <c r="O194"/>
    </row>
    <row r="195" spans="1:15">
      <c r="A195"/>
      <c r="B195"/>
      <c r="C195"/>
      <c r="D195"/>
      <c r="E195" s="4"/>
      <c r="F195" s="4"/>
      <c r="G195" s="4"/>
      <c r="H195" s="4"/>
      <c r="I195" s="4"/>
      <c r="J195" s="4"/>
      <c r="L195"/>
      <c r="M195"/>
      <c r="N195"/>
      <c r="O195"/>
    </row>
    <row r="196" spans="1:15">
      <c r="A196"/>
      <c r="B196"/>
      <c r="C196"/>
      <c r="D196"/>
      <c r="E196" s="4"/>
      <c r="F196" s="4"/>
      <c r="G196" s="4"/>
      <c r="H196" s="4"/>
      <c r="I196" s="4"/>
      <c r="J196" s="4"/>
      <c r="L196"/>
      <c r="M196"/>
      <c r="N196"/>
      <c r="O196"/>
    </row>
    <row r="197" spans="1:15">
      <c r="A197"/>
      <c r="B197"/>
      <c r="C197"/>
      <c r="D197"/>
      <c r="E197" s="4"/>
      <c r="F197" s="4"/>
      <c r="G197" s="4"/>
      <c r="H197" s="4"/>
      <c r="I197" s="4"/>
      <c r="J197" s="4"/>
      <c r="L197"/>
      <c r="M197"/>
      <c r="N197"/>
      <c r="O197"/>
    </row>
    <row r="198" spans="1:15">
      <c r="A198"/>
      <c r="B198"/>
      <c r="C198"/>
      <c r="D198"/>
      <c r="E198" s="4"/>
      <c r="F198" s="4"/>
      <c r="G198" s="4"/>
      <c r="H198" s="4"/>
      <c r="I198" s="4"/>
      <c r="J198" s="4"/>
      <c r="L198"/>
      <c r="M198"/>
      <c r="N198"/>
      <c r="O198"/>
    </row>
    <row r="199" spans="1:15">
      <c r="A199"/>
      <c r="B199"/>
      <c r="C199"/>
      <c r="D199"/>
      <c r="E199" s="4"/>
      <c r="F199" s="4"/>
      <c r="G199" s="4"/>
      <c r="H199" s="4"/>
      <c r="I199" s="4"/>
      <c r="J199" s="4"/>
      <c r="L199"/>
      <c r="M199"/>
      <c r="N199"/>
      <c r="O199"/>
    </row>
    <row r="200" spans="1:15">
      <c r="A200"/>
      <c r="B200"/>
      <c r="C200"/>
      <c r="D200"/>
      <c r="E200" s="4"/>
      <c r="F200" s="4"/>
      <c r="G200" s="4"/>
      <c r="H200" s="4"/>
      <c r="I200" s="4"/>
      <c r="J200" s="4"/>
      <c r="L200"/>
      <c r="M200"/>
      <c r="N200"/>
      <c r="O200"/>
    </row>
    <row r="201" spans="1:15">
      <c r="A201"/>
      <c r="B201"/>
      <c r="C201"/>
      <c r="D201"/>
      <c r="E201" s="4"/>
      <c r="F201" s="4"/>
      <c r="G201" s="4"/>
      <c r="H201" s="4"/>
      <c r="I201" s="4"/>
      <c r="J201" s="4"/>
      <c r="L201"/>
      <c r="M201"/>
      <c r="N201"/>
      <c r="O201"/>
    </row>
    <row r="202" spans="1:15">
      <c r="A202"/>
      <c r="B202"/>
      <c r="C202"/>
      <c r="D202"/>
      <c r="E202" s="4"/>
      <c r="F202" s="4"/>
      <c r="G202" s="4"/>
      <c r="H202" s="4"/>
      <c r="I202" s="4"/>
      <c r="J202" s="4"/>
      <c r="L202"/>
      <c r="M202"/>
      <c r="N202"/>
      <c r="O202"/>
    </row>
    <row r="203" spans="1:15">
      <c r="A203"/>
      <c r="B203"/>
      <c r="C203"/>
      <c r="D203"/>
      <c r="E203" s="4"/>
      <c r="F203" s="4"/>
      <c r="G203" s="4"/>
      <c r="H203" s="4"/>
      <c r="I203" s="4"/>
      <c r="J203" s="4"/>
      <c r="L203"/>
      <c r="M203"/>
      <c r="N203"/>
      <c r="O203"/>
    </row>
    <row r="204" spans="1:15">
      <c r="A204"/>
      <c r="B204"/>
      <c r="C204"/>
      <c r="D204"/>
      <c r="E204" s="4"/>
      <c r="F204" s="4"/>
      <c r="G204" s="4"/>
      <c r="H204" s="4"/>
      <c r="I204" s="4"/>
      <c r="J204" s="4"/>
      <c r="L204"/>
      <c r="M204"/>
      <c r="N204"/>
      <c r="O204"/>
    </row>
    <row r="205" spans="1:15">
      <c r="A205"/>
      <c r="B205"/>
      <c r="C205"/>
      <c r="D205"/>
      <c r="E205" s="4"/>
      <c r="F205" s="4"/>
      <c r="G205" s="4"/>
      <c r="H205" s="4"/>
      <c r="I205" s="4"/>
      <c r="J205" s="4"/>
      <c r="L205"/>
      <c r="M205"/>
      <c r="N205"/>
      <c r="O205"/>
    </row>
    <row r="206" spans="1:15">
      <c r="A206"/>
      <c r="B206"/>
      <c r="C206"/>
      <c r="D206"/>
      <c r="E206" s="4"/>
      <c r="F206" s="4"/>
      <c r="G206" s="4"/>
      <c r="H206" s="4"/>
      <c r="I206" s="4"/>
      <c r="J206" s="4"/>
      <c r="L206"/>
      <c r="M206"/>
      <c r="N206"/>
      <c r="O206"/>
    </row>
    <row r="207" spans="1:15">
      <c r="A207"/>
      <c r="B207"/>
      <c r="C207"/>
      <c r="D207"/>
      <c r="E207" s="4"/>
      <c r="F207" s="4"/>
      <c r="G207" s="4"/>
      <c r="H207" s="4"/>
      <c r="I207" s="4"/>
      <c r="J207" s="4"/>
      <c r="L207"/>
      <c r="M207"/>
      <c r="N207"/>
      <c r="O207"/>
    </row>
    <row r="208" spans="1:15">
      <c r="A208"/>
      <c r="B208"/>
      <c r="C208"/>
      <c r="D208"/>
      <c r="L208"/>
      <c r="M208"/>
      <c r="N208"/>
      <c r="O208"/>
    </row>
    <row r="209" spans="1:15">
      <c r="A209"/>
      <c r="B209"/>
      <c r="C209"/>
      <c r="D209"/>
      <c r="L209"/>
      <c r="M209"/>
      <c r="N209"/>
      <c r="O209"/>
    </row>
    <row r="210" spans="1:15">
      <c r="A210"/>
      <c r="B210"/>
      <c r="C210"/>
      <c r="D210"/>
      <c r="L210"/>
      <c r="M210"/>
      <c r="N210"/>
      <c r="O210"/>
    </row>
    <row r="211" spans="1:15">
      <c r="A211"/>
      <c r="B211"/>
      <c r="C211"/>
      <c r="D211"/>
      <c r="L211"/>
      <c r="M211"/>
      <c r="N211"/>
      <c r="O211"/>
    </row>
    <row r="212" spans="1:15">
      <c r="A212"/>
      <c r="B212"/>
      <c r="C212"/>
      <c r="D212"/>
      <c r="L212"/>
      <c r="M212"/>
      <c r="N212"/>
      <c r="O212"/>
    </row>
    <row r="213" spans="1:15">
      <c r="A213"/>
      <c r="B213"/>
      <c r="C213"/>
      <c r="D213"/>
      <c r="L213"/>
      <c r="M213"/>
      <c r="N213"/>
      <c r="O213"/>
    </row>
    <row r="214" spans="1:15">
      <c r="A214"/>
      <c r="B214"/>
      <c r="C214"/>
      <c r="D214"/>
      <c r="L214"/>
      <c r="M214"/>
      <c r="N214"/>
      <c r="O214"/>
    </row>
    <row r="215" spans="1:15">
      <c r="A215"/>
      <c r="B215"/>
      <c r="C215"/>
      <c r="D215"/>
      <c r="L215"/>
      <c r="M215"/>
      <c r="N215"/>
      <c r="O215"/>
    </row>
    <row r="216" spans="1:15">
      <c r="A216"/>
      <c r="B216"/>
      <c r="C216"/>
      <c r="D216"/>
      <c r="L216"/>
      <c r="M216"/>
      <c r="N216"/>
      <c r="O216"/>
    </row>
    <row r="217" spans="1:15">
      <c r="A217"/>
      <c r="B217"/>
      <c r="C217"/>
      <c r="D217"/>
      <c r="L217"/>
      <c r="M217"/>
      <c r="N217"/>
      <c r="O217"/>
    </row>
    <row r="218" spans="1:15">
      <c r="A218"/>
      <c r="B218"/>
      <c r="C218"/>
      <c r="D218"/>
      <c r="L218"/>
      <c r="M218"/>
      <c r="N218"/>
      <c r="O218"/>
    </row>
    <row r="219" spans="1:15">
      <c r="A219"/>
      <c r="B219"/>
      <c r="C219"/>
      <c r="D219"/>
      <c r="L219"/>
      <c r="M219"/>
      <c r="N219"/>
      <c r="O219"/>
    </row>
    <row r="220" spans="1:15">
      <c r="A220"/>
      <c r="B220"/>
      <c r="C220"/>
      <c r="D220"/>
      <c r="L220"/>
      <c r="M220"/>
      <c r="N220"/>
      <c r="O220"/>
    </row>
    <row r="221" spans="1:15">
      <c r="A221"/>
      <c r="B221"/>
      <c r="C221"/>
      <c r="D221"/>
      <c r="L221"/>
      <c r="M221"/>
      <c r="N221"/>
      <c r="O221"/>
    </row>
    <row r="222" spans="1:15">
      <c r="A222"/>
      <c r="B222"/>
      <c r="C222"/>
      <c r="D222"/>
      <c r="L222"/>
      <c r="M222"/>
      <c r="N222"/>
      <c r="O222"/>
    </row>
    <row r="223" spans="1:15">
      <c r="A223"/>
      <c r="B223"/>
      <c r="C223"/>
      <c r="D223"/>
      <c r="L223"/>
      <c r="M223"/>
      <c r="N223"/>
      <c r="O223"/>
    </row>
    <row r="224" spans="1:15">
      <c r="A224"/>
      <c r="B224"/>
      <c r="C224"/>
      <c r="D224"/>
      <c r="L224"/>
      <c r="M224"/>
      <c r="N224"/>
      <c r="O224"/>
    </row>
    <row r="225" spans="1:15">
      <c r="A225"/>
      <c r="B225"/>
      <c r="C225"/>
      <c r="D225"/>
      <c r="L225"/>
      <c r="M225"/>
      <c r="N225"/>
      <c r="O225"/>
    </row>
    <row r="226" spans="1:15">
      <c r="A226"/>
      <c r="B226"/>
      <c r="C226"/>
      <c r="D226"/>
      <c r="L226"/>
      <c r="M226"/>
      <c r="N226"/>
      <c r="O226"/>
    </row>
    <row r="227" spans="1:15">
      <c r="A227"/>
      <c r="B227"/>
      <c r="C227"/>
      <c r="D227"/>
      <c r="L227"/>
      <c r="M227"/>
      <c r="N227"/>
      <c r="O227"/>
    </row>
    <row r="228" spans="1:15">
      <c r="A228"/>
      <c r="B228"/>
      <c r="C228"/>
      <c r="D228"/>
      <c r="L228"/>
      <c r="M228"/>
      <c r="N228"/>
      <c r="O228"/>
    </row>
    <row r="229" spans="1:15">
      <c r="A229"/>
      <c r="B229"/>
      <c r="C229"/>
      <c r="D229"/>
      <c r="L229"/>
      <c r="M229"/>
      <c r="N229"/>
      <c r="O229"/>
    </row>
    <row r="230" spans="1:15">
      <c r="A230"/>
      <c r="B230"/>
      <c r="C230"/>
      <c r="D230"/>
      <c r="L230"/>
      <c r="M230"/>
      <c r="N230"/>
      <c r="O230"/>
    </row>
    <row r="231" spans="1:15">
      <c r="A231"/>
      <c r="B231"/>
      <c r="C231"/>
      <c r="D231"/>
      <c r="L231"/>
      <c r="M231"/>
      <c r="N231"/>
      <c r="O231"/>
    </row>
    <row r="232" spans="1:15">
      <c r="A232"/>
      <c r="B232"/>
      <c r="C232"/>
      <c r="D232"/>
      <c r="L232"/>
      <c r="M232"/>
      <c r="N232"/>
      <c r="O232"/>
    </row>
    <row r="233" spans="1:15">
      <c r="A233"/>
      <c r="B233"/>
      <c r="C233"/>
      <c r="D233"/>
      <c r="L233"/>
      <c r="M233"/>
      <c r="N233"/>
      <c r="O233"/>
    </row>
    <row r="234" spans="1:15">
      <c r="A234"/>
      <c r="B234"/>
      <c r="C234"/>
      <c r="D234"/>
      <c r="L234"/>
      <c r="M234"/>
      <c r="N234"/>
      <c r="O234"/>
    </row>
    <row r="235" spans="1:15">
      <c r="A235"/>
      <c r="B235"/>
      <c r="C235"/>
      <c r="D235"/>
      <c r="L235"/>
      <c r="M235"/>
      <c r="N235"/>
      <c r="O235"/>
    </row>
    <row r="236" spans="1:15">
      <c r="A236"/>
      <c r="B236"/>
      <c r="C236"/>
      <c r="D236"/>
      <c r="L236"/>
      <c r="M236"/>
      <c r="N236"/>
      <c r="O236"/>
    </row>
    <row r="237" spans="1:15">
      <c r="A237"/>
      <c r="B237"/>
      <c r="C237"/>
      <c r="D237"/>
      <c r="L237"/>
      <c r="M237"/>
      <c r="N237"/>
      <c r="O237"/>
    </row>
    <row r="238" spans="1:15">
      <c r="A238"/>
      <c r="B238"/>
      <c r="C238"/>
      <c r="D238"/>
      <c r="L238"/>
      <c r="M238"/>
      <c r="N238"/>
      <c r="O238"/>
    </row>
    <row r="239" spans="1:15">
      <c r="A239"/>
      <c r="B239"/>
      <c r="C239"/>
      <c r="D239"/>
      <c r="L239"/>
      <c r="M239"/>
      <c r="N239"/>
      <c r="O239"/>
    </row>
    <row r="240" spans="1:15">
      <c r="A240"/>
      <c r="B240"/>
      <c r="C240"/>
      <c r="D240"/>
      <c r="L240"/>
      <c r="M240"/>
      <c r="N240"/>
      <c r="O240"/>
    </row>
    <row r="241" spans="1:15">
      <c r="A241"/>
      <c r="B241"/>
      <c r="C241"/>
      <c r="D241"/>
      <c r="L241"/>
      <c r="M241"/>
      <c r="N241"/>
      <c r="O241"/>
    </row>
    <row r="242" spans="1:15">
      <c r="A242"/>
      <c r="B242"/>
      <c r="C242"/>
      <c r="D242"/>
      <c r="L242"/>
      <c r="M242"/>
      <c r="N242"/>
      <c r="O242"/>
    </row>
    <row r="243" spans="1:15">
      <c r="A243"/>
      <c r="B243"/>
      <c r="C243"/>
      <c r="D243"/>
      <c r="L243"/>
      <c r="M243"/>
      <c r="N243"/>
      <c r="O243"/>
    </row>
    <row r="244" spans="1:15">
      <c r="A244"/>
      <c r="B244"/>
      <c r="C244"/>
      <c r="D244"/>
      <c r="L244"/>
      <c r="M244"/>
      <c r="N244"/>
      <c r="O244"/>
    </row>
    <row r="245" spans="1:15">
      <c r="A245"/>
      <c r="B245"/>
      <c r="C245"/>
      <c r="D245"/>
      <c r="L245"/>
      <c r="M245"/>
      <c r="N245"/>
      <c r="O245"/>
    </row>
    <row r="246" spans="1:15">
      <c r="A246"/>
      <c r="B246"/>
      <c r="C246"/>
      <c r="D246"/>
      <c r="L246"/>
      <c r="M246"/>
      <c r="N246"/>
      <c r="O246"/>
    </row>
    <row r="247" spans="1:15">
      <c r="A247"/>
      <c r="B247"/>
      <c r="C247"/>
      <c r="D247"/>
      <c r="L247"/>
      <c r="M247"/>
      <c r="N247"/>
      <c r="O247"/>
    </row>
    <row r="248" spans="1:15">
      <c r="A248"/>
      <c r="B248"/>
      <c r="C248"/>
      <c r="D248"/>
      <c r="L248"/>
      <c r="M248"/>
      <c r="N248"/>
      <c r="O248"/>
    </row>
    <row r="249" spans="1:15">
      <c r="A249"/>
      <c r="B249"/>
      <c r="C249"/>
      <c r="D249"/>
      <c r="L249"/>
      <c r="M249"/>
      <c r="N249"/>
      <c r="O249"/>
    </row>
    <row r="250" spans="1:15">
      <c r="A250"/>
      <c r="B250"/>
      <c r="C250"/>
      <c r="D250"/>
      <c r="L250"/>
      <c r="M250"/>
      <c r="N250"/>
      <c r="O250"/>
    </row>
    <row r="251" spans="1:15">
      <c r="A251"/>
      <c r="B251"/>
      <c r="C251"/>
      <c r="D251"/>
      <c r="L251"/>
      <c r="M251"/>
      <c r="N251"/>
      <c r="O251"/>
    </row>
    <row r="252" spans="1:15">
      <c r="A252"/>
      <c r="B252"/>
      <c r="C252"/>
      <c r="D252"/>
      <c r="L252"/>
      <c r="M252"/>
      <c r="N252"/>
      <c r="O252"/>
    </row>
    <row r="253" spans="1:15">
      <c r="A253"/>
      <c r="B253"/>
      <c r="C253"/>
      <c r="D253"/>
      <c r="L253"/>
      <c r="M253"/>
      <c r="N253"/>
      <c r="O253"/>
    </row>
    <row r="254" spans="1:15">
      <c r="A254"/>
      <c r="B254"/>
      <c r="C254"/>
      <c r="D254"/>
      <c r="L254"/>
      <c r="M254"/>
      <c r="N254"/>
      <c r="O254"/>
    </row>
    <row r="255" spans="1:15">
      <c r="A255"/>
      <c r="B255"/>
      <c r="C255"/>
      <c r="D255"/>
      <c r="L255"/>
      <c r="M255"/>
      <c r="N255"/>
      <c r="O255"/>
    </row>
    <row r="256" spans="1:15">
      <c r="A256"/>
      <c r="B256"/>
      <c r="C256"/>
      <c r="D256"/>
      <c r="L256"/>
      <c r="M256"/>
      <c r="N256"/>
      <c r="O256"/>
    </row>
    <row r="257" spans="1:15">
      <c r="A257"/>
      <c r="B257"/>
      <c r="C257"/>
      <c r="D257"/>
      <c r="L257"/>
      <c r="M257"/>
      <c r="N257"/>
      <c r="O257"/>
    </row>
    <row r="258" spans="1:15">
      <c r="A258"/>
      <c r="B258"/>
      <c r="C258"/>
      <c r="D258"/>
      <c r="L258"/>
      <c r="M258"/>
      <c r="N258"/>
      <c r="O258"/>
    </row>
    <row r="259" spans="1:15">
      <c r="A259"/>
      <c r="B259"/>
      <c r="C259"/>
      <c r="D259"/>
      <c r="L259"/>
      <c r="M259"/>
      <c r="N259"/>
      <c r="O259"/>
    </row>
    <row r="260" spans="1:15">
      <c r="A260"/>
      <c r="B260"/>
      <c r="C260"/>
      <c r="D260"/>
      <c r="L260"/>
      <c r="M260"/>
      <c r="N260"/>
      <c r="O260"/>
    </row>
    <row r="261" spans="1:15">
      <c r="A261"/>
      <c r="B261"/>
      <c r="C261"/>
      <c r="D261"/>
      <c r="L261"/>
      <c r="M261"/>
      <c r="N261"/>
      <c r="O261"/>
    </row>
    <row r="262" spans="1:15">
      <c r="A262"/>
      <c r="B262"/>
      <c r="C262"/>
      <c r="D262"/>
      <c r="L262"/>
      <c r="M262"/>
      <c r="N262"/>
      <c r="O262"/>
    </row>
    <row r="263" spans="1:15">
      <c r="A263"/>
      <c r="B263"/>
      <c r="C263"/>
      <c r="D263"/>
      <c r="L263"/>
      <c r="M263"/>
      <c r="N263"/>
      <c r="O263"/>
    </row>
    <row r="264" spans="1:15">
      <c r="A264"/>
      <c r="B264"/>
      <c r="C264"/>
      <c r="D264"/>
      <c r="L264"/>
      <c r="M264"/>
      <c r="N264"/>
      <c r="O264"/>
    </row>
    <row r="265" spans="1:15">
      <c r="A265"/>
      <c r="B265"/>
      <c r="C265"/>
      <c r="D265"/>
      <c r="L265"/>
      <c r="M265"/>
      <c r="N265"/>
      <c r="O265"/>
    </row>
    <row r="266" spans="1:15">
      <c r="A266"/>
      <c r="B266"/>
      <c r="C266"/>
      <c r="D266"/>
      <c r="L266"/>
      <c r="M266"/>
      <c r="N266"/>
      <c r="O266"/>
    </row>
    <row r="267" spans="1:15">
      <c r="A267"/>
      <c r="B267"/>
      <c r="C267"/>
      <c r="D267"/>
      <c r="L267"/>
      <c r="M267"/>
      <c r="N267"/>
      <c r="O267"/>
    </row>
    <row r="268" spans="1:15">
      <c r="A268"/>
      <c r="B268"/>
      <c r="C268"/>
      <c r="D268"/>
      <c r="L268"/>
      <c r="M268"/>
      <c r="N268"/>
      <c r="O268"/>
    </row>
    <row r="269" spans="1:15">
      <c r="A269"/>
      <c r="B269"/>
      <c r="C269"/>
      <c r="D269"/>
      <c r="L269"/>
      <c r="M269"/>
      <c r="N269"/>
      <c r="O269"/>
    </row>
    <row r="270" spans="1:15">
      <c r="A270"/>
      <c r="B270"/>
      <c r="C270"/>
      <c r="D270"/>
      <c r="L270"/>
      <c r="M270"/>
      <c r="N270"/>
      <c r="O270"/>
    </row>
    <row r="271" spans="1:15">
      <c r="A271"/>
      <c r="B271"/>
      <c r="C271"/>
      <c r="D271"/>
      <c r="L271"/>
      <c r="M271"/>
      <c r="N271"/>
      <c r="O271"/>
    </row>
    <row r="272" spans="1:15">
      <c r="A272"/>
      <c r="B272"/>
      <c r="C272"/>
      <c r="D272"/>
      <c r="L272"/>
      <c r="M272"/>
      <c r="N272"/>
      <c r="O272"/>
    </row>
    <row r="273" spans="1:15">
      <c r="A273"/>
      <c r="B273"/>
      <c r="C273"/>
      <c r="D273"/>
      <c r="L273"/>
      <c r="M273"/>
      <c r="N273"/>
      <c r="O273"/>
    </row>
    <row r="274" spans="1:15">
      <c r="A274"/>
      <c r="B274"/>
      <c r="C274"/>
      <c r="D274"/>
      <c r="L274"/>
      <c r="M274"/>
      <c r="N274"/>
      <c r="O274"/>
    </row>
    <row r="275" spans="1:15">
      <c r="A275"/>
      <c r="B275"/>
      <c r="C275"/>
      <c r="D275"/>
      <c r="L275"/>
      <c r="M275"/>
      <c r="N275"/>
      <c r="O275"/>
    </row>
    <row r="276" spans="1:15">
      <c r="A276"/>
      <c r="B276"/>
      <c r="C276"/>
      <c r="D276"/>
      <c r="L276"/>
      <c r="M276"/>
      <c r="N276"/>
      <c r="O276"/>
    </row>
    <row r="277" spans="1:15">
      <c r="A277"/>
      <c r="B277"/>
      <c r="C277"/>
      <c r="D277"/>
      <c r="L277"/>
      <c r="M277"/>
      <c r="N277"/>
      <c r="O277"/>
    </row>
    <row r="278" spans="1:15">
      <c r="A278"/>
      <c r="B278"/>
      <c r="C278"/>
      <c r="D278"/>
      <c r="L278"/>
      <c r="M278"/>
      <c r="N278"/>
      <c r="O278"/>
    </row>
    <row r="279" spans="1:15">
      <c r="A279"/>
      <c r="B279"/>
      <c r="C279"/>
      <c r="D279"/>
      <c r="L279"/>
      <c r="M279"/>
      <c r="N279"/>
      <c r="O279"/>
    </row>
    <row r="280" spans="1:15">
      <c r="A280"/>
      <c r="B280"/>
      <c r="C280"/>
      <c r="D280"/>
      <c r="L280"/>
      <c r="M280"/>
      <c r="N280"/>
      <c r="O280"/>
    </row>
    <row r="281" spans="1:15">
      <c r="A281"/>
      <c r="B281"/>
      <c r="C281"/>
      <c r="D281"/>
      <c r="L281"/>
      <c r="M281"/>
      <c r="N281"/>
      <c r="O281"/>
    </row>
    <row r="282" spans="1:15">
      <c r="A282"/>
      <c r="B282"/>
      <c r="C282"/>
      <c r="D282"/>
      <c r="L282"/>
      <c r="M282"/>
      <c r="N282"/>
      <c r="O282"/>
    </row>
    <row r="283" spans="1:15">
      <c r="A283"/>
      <c r="B283"/>
      <c r="C283"/>
      <c r="D283"/>
      <c r="L283"/>
      <c r="M283"/>
      <c r="N283"/>
      <c r="O283"/>
    </row>
    <row r="284" spans="1:15">
      <c r="A284"/>
      <c r="B284"/>
      <c r="C284"/>
      <c r="D284"/>
      <c r="L284"/>
      <c r="M284"/>
      <c r="N284"/>
      <c r="O284"/>
    </row>
    <row r="285" spans="1:15">
      <c r="A285"/>
      <c r="B285"/>
      <c r="C285"/>
      <c r="D285"/>
      <c r="L285"/>
      <c r="M285"/>
      <c r="N285"/>
      <c r="O285"/>
    </row>
    <row r="286" spans="1:15">
      <c r="A286"/>
      <c r="B286"/>
      <c r="C286"/>
      <c r="D286"/>
      <c r="L286"/>
      <c r="M286"/>
      <c r="N286"/>
      <c r="O286"/>
    </row>
    <row r="287" spans="1:15">
      <c r="A287"/>
      <c r="B287"/>
      <c r="C287"/>
      <c r="D287"/>
      <c r="L287"/>
      <c r="M287"/>
      <c r="N287"/>
      <c r="O287"/>
    </row>
    <row r="288" spans="1:15">
      <c r="A288"/>
      <c r="B288"/>
      <c r="C288"/>
      <c r="D288"/>
      <c r="L288"/>
      <c r="M288"/>
      <c r="N288"/>
      <c r="O288"/>
    </row>
    <row r="289" spans="1:15">
      <c r="A289"/>
      <c r="B289"/>
      <c r="C289"/>
      <c r="D289"/>
      <c r="L289"/>
      <c r="M289"/>
      <c r="N289"/>
      <c r="O289"/>
    </row>
    <row r="290" spans="1:15">
      <c r="A290"/>
      <c r="B290"/>
      <c r="C290"/>
      <c r="D290"/>
      <c r="L290"/>
      <c r="M290"/>
      <c r="N290"/>
      <c r="O290"/>
    </row>
    <row r="291" spans="1:15">
      <c r="A291"/>
      <c r="B291"/>
      <c r="C291"/>
      <c r="D291"/>
      <c r="L291"/>
      <c r="M291"/>
      <c r="N291"/>
      <c r="O291"/>
    </row>
    <row r="292" spans="1:15">
      <c r="A292"/>
      <c r="B292"/>
      <c r="C292"/>
      <c r="D292"/>
      <c r="L292"/>
      <c r="M292"/>
      <c r="N292"/>
      <c r="O292"/>
    </row>
    <row r="293" spans="1:15">
      <c r="A293"/>
      <c r="B293"/>
      <c r="C293"/>
      <c r="D293"/>
      <c r="L293"/>
      <c r="M293"/>
      <c r="N293"/>
      <c r="O293"/>
    </row>
    <row r="294" spans="1:15">
      <c r="A294"/>
      <c r="B294"/>
      <c r="C294"/>
      <c r="D294"/>
      <c r="L294"/>
      <c r="M294"/>
      <c r="N294"/>
      <c r="O294"/>
    </row>
    <row r="295" spans="1:15">
      <c r="A295"/>
      <c r="B295"/>
      <c r="C295"/>
      <c r="D295"/>
      <c r="L295"/>
      <c r="M295"/>
      <c r="N295"/>
      <c r="O295"/>
    </row>
    <row r="296" spans="1:15">
      <c r="A296"/>
      <c r="B296"/>
      <c r="C296"/>
      <c r="D296"/>
      <c r="L296"/>
      <c r="M296"/>
      <c r="N296"/>
      <c r="O296"/>
    </row>
    <row r="297" spans="1:15">
      <c r="A297"/>
      <c r="B297"/>
      <c r="C297"/>
      <c r="D297"/>
      <c r="L297"/>
      <c r="M297"/>
      <c r="N297"/>
      <c r="O297"/>
    </row>
    <row r="298" spans="1:15">
      <c r="A298"/>
      <c r="B298"/>
      <c r="C298"/>
      <c r="D298"/>
      <c r="L298"/>
      <c r="M298"/>
      <c r="N298"/>
      <c r="O298"/>
    </row>
    <row r="299" spans="1:15">
      <c r="A299"/>
      <c r="B299"/>
      <c r="C299"/>
      <c r="D299"/>
      <c r="L299"/>
      <c r="M299"/>
      <c r="N299"/>
      <c r="O299"/>
    </row>
    <row r="300" spans="1:15">
      <c r="A300"/>
      <c r="B300"/>
      <c r="C300"/>
      <c r="D300"/>
      <c r="L300"/>
      <c r="M300"/>
      <c r="N300"/>
      <c r="O300"/>
    </row>
    <row r="301" spans="1:15">
      <c r="A301"/>
      <c r="B301"/>
      <c r="C301"/>
      <c r="D301"/>
      <c r="L301"/>
      <c r="M301"/>
      <c r="N301"/>
      <c r="O301"/>
    </row>
    <row r="302" spans="1:15">
      <c r="A302"/>
      <c r="B302"/>
      <c r="C302"/>
      <c r="D302"/>
      <c r="L302"/>
      <c r="M302"/>
      <c r="N302"/>
      <c r="O302"/>
    </row>
    <row r="303" spans="1:15">
      <c r="A303"/>
      <c r="B303"/>
      <c r="C303"/>
      <c r="D303"/>
      <c r="L303"/>
      <c r="M303"/>
      <c r="N303"/>
      <c r="O303"/>
    </row>
    <row r="304" spans="1:15">
      <c r="A304"/>
      <c r="B304"/>
      <c r="C304"/>
      <c r="D304"/>
      <c r="L304"/>
      <c r="M304"/>
      <c r="N304"/>
      <c r="O304"/>
    </row>
    <row r="305" spans="1:15">
      <c r="A305"/>
      <c r="B305"/>
      <c r="C305"/>
      <c r="D305"/>
      <c r="L305"/>
      <c r="M305"/>
      <c r="N305"/>
      <c r="O305"/>
    </row>
    <row r="306" spans="1:15">
      <c r="A306"/>
      <c r="B306"/>
      <c r="C306"/>
      <c r="D306"/>
      <c r="L306"/>
      <c r="M306"/>
      <c r="N306"/>
      <c r="O306"/>
    </row>
    <row r="307" spans="1:15">
      <c r="A307"/>
      <c r="B307"/>
      <c r="C307"/>
      <c r="D307"/>
      <c r="L307"/>
      <c r="M307"/>
      <c r="N307"/>
      <c r="O307"/>
    </row>
    <row r="308" spans="1:15">
      <c r="A308"/>
      <c r="B308"/>
      <c r="C308"/>
      <c r="D308"/>
      <c r="L308"/>
      <c r="M308"/>
      <c r="N308"/>
      <c r="O308"/>
    </row>
    <row r="309" spans="1:15">
      <c r="A309"/>
      <c r="B309"/>
      <c r="C309"/>
      <c r="D309"/>
      <c r="L309"/>
      <c r="M309"/>
      <c r="N309"/>
      <c r="O309"/>
    </row>
    <row r="310" spans="1:15">
      <c r="A310"/>
      <c r="B310"/>
      <c r="C310"/>
      <c r="D310"/>
      <c r="L310"/>
      <c r="M310"/>
      <c r="N310"/>
      <c r="O310"/>
    </row>
    <row r="311" spans="1:15">
      <c r="A311"/>
      <c r="B311"/>
      <c r="C311"/>
      <c r="D311"/>
      <c r="L311"/>
      <c r="M311"/>
      <c r="N311"/>
      <c r="O311"/>
    </row>
    <row r="312" spans="1:15">
      <c r="A312"/>
      <c r="B312"/>
      <c r="C312"/>
      <c r="D312"/>
      <c r="L312"/>
      <c r="M312"/>
      <c r="N312"/>
      <c r="O312"/>
    </row>
    <row r="313" spans="1:15">
      <c r="A313"/>
      <c r="B313"/>
      <c r="C313"/>
      <c r="D313"/>
      <c r="L313"/>
      <c r="M313"/>
      <c r="N313"/>
      <c r="O313"/>
    </row>
    <row r="314" spans="1:15">
      <c r="A314"/>
      <c r="B314"/>
      <c r="C314"/>
      <c r="D314"/>
      <c r="L314"/>
      <c r="M314"/>
      <c r="N314"/>
      <c r="O314"/>
    </row>
    <row r="315" spans="1:15">
      <c r="A315"/>
      <c r="B315"/>
      <c r="C315"/>
      <c r="D315"/>
      <c r="L315"/>
      <c r="M315"/>
      <c r="N315"/>
      <c r="O315"/>
    </row>
    <row r="316" spans="1:15">
      <c r="A316"/>
      <c r="B316"/>
      <c r="C316"/>
      <c r="D316"/>
      <c r="L316"/>
      <c r="M316"/>
      <c r="N316"/>
      <c r="O316"/>
    </row>
    <row r="317" spans="1:15">
      <c r="A317"/>
      <c r="B317"/>
      <c r="C317"/>
      <c r="D317"/>
      <c r="L317"/>
      <c r="M317"/>
      <c r="N317"/>
      <c r="O317"/>
    </row>
    <row r="318" spans="1:15">
      <c r="A318"/>
      <c r="B318"/>
      <c r="C318"/>
      <c r="D318"/>
      <c r="L318"/>
      <c r="M318"/>
      <c r="N318"/>
      <c r="O318"/>
    </row>
    <row r="319" spans="1:15">
      <c r="A319"/>
      <c r="B319"/>
      <c r="C319"/>
      <c r="D319"/>
      <c r="L319"/>
      <c r="M319"/>
      <c r="N319"/>
      <c r="O319"/>
    </row>
    <row r="320" spans="1:15">
      <c r="A320"/>
      <c r="B320"/>
      <c r="C320"/>
      <c r="D320"/>
      <c r="L320"/>
      <c r="M320"/>
      <c r="N320"/>
      <c r="O320"/>
    </row>
    <row r="321" spans="1:15">
      <c r="A321"/>
      <c r="B321"/>
      <c r="C321"/>
      <c r="D321"/>
      <c r="L321"/>
      <c r="M321"/>
      <c r="N321"/>
      <c r="O321"/>
    </row>
    <row r="322" spans="1:15">
      <c r="A322"/>
      <c r="B322"/>
      <c r="C322"/>
      <c r="D322"/>
      <c r="L322"/>
      <c r="M322"/>
      <c r="N322"/>
      <c r="O322"/>
    </row>
    <row r="323" spans="1:15">
      <c r="A323"/>
      <c r="B323"/>
      <c r="C323"/>
      <c r="D323"/>
      <c r="L323"/>
      <c r="M323"/>
      <c r="N323"/>
      <c r="O323"/>
    </row>
    <row r="324" spans="1:15">
      <c r="A324"/>
      <c r="B324"/>
      <c r="C324"/>
      <c r="D324"/>
      <c r="L324"/>
      <c r="M324"/>
      <c r="N324"/>
      <c r="O324"/>
    </row>
    <row r="325" spans="1:15">
      <c r="A325"/>
      <c r="B325"/>
      <c r="C325"/>
      <c r="D325"/>
      <c r="L325"/>
      <c r="M325"/>
      <c r="N325"/>
      <c r="O325"/>
    </row>
    <row r="326" spans="1:15">
      <c r="A326"/>
      <c r="B326"/>
      <c r="C326"/>
      <c r="D326"/>
      <c r="L326"/>
      <c r="M326"/>
      <c r="N326"/>
      <c r="O326"/>
    </row>
    <row r="327" spans="1:15">
      <c r="A327"/>
      <c r="B327"/>
      <c r="C327"/>
      <c r="D327"/>
      <c r="L327"/>
      <c r="M327"/>
      <c r="N327"/>
      <c r="O327"/>
    </row>
    <row r="328" spans="1:15">
      <c r="A328"/>
      <c r="B328"/>
      <c r="C328"/>
      <c r="D328"/>
      <c r="L328"/>
      <c r="M328"/>
      <c r="N328"/>
      <c r="O328"/>
    </row>
    <row r="329" spans="1:15">
      <c r="A329"/>
      <c r="B329"/>
      <c r="C329"/>
      <c r="D329"/>
      <c r="L329"/>
      <c r="M329"/>
      <c r="N329"/>
      <c r="O329"/>
    </row>
    <row r="330" spans="1:15">
      <c r="A330"/>
      <c r="B330"/>
      <c r="C330"/>
      <c r="D330"/>
      <c r="L330"/>
      <c r="M330"/>
      <c r="N330"/>
      <c r="O330"/>
    </row>
    <row r="331" spans="1:15">
      <c r="A331"/>
      <c r="B331"/>
      <c r="C331"/>
      <c r="D331"/>
      <c r="L331"/>
      <c r="M331"/>
      <c r="N331"/>
      <c r="O331"/>
    </row>
    <row r="332" spans="1:15">
      <c r="A332"/>
      <c r="B332"/>
      <c r="C332"/>
      <c r="D332"/>
      <c r="L332"/>
      <c r="M332"/>
      <c r="N332"/>
      <c r="O332"/>
    </row>
    <row r="333" spans="1:15">
      <c r="A333"/>
      <c r="B333"/>
      <c r="C333"/>
      <c r="D333"/>
      <c r="L333"/>
      <c r="M333"/>
      <c r="N333"/>
      <c r="O333"/>
    </row>
    <row r="334" spans="1:15">
      <c r="A334"/>
      <c r="B334"/>
      <c r="C334"/>
      <c r="D334"/>
      <c r="L334"/>
      <c r="M334"/>
      <c r="N334"/>
      <c r="O334"/>
    </row>
    <row r="335" spans="1:15">
      <c r="A335"/>
      <c r="B335"/>
      <c r="C335"/>
      <c r="D335"/>
      <c r="L335"/>
      <c r="M335"/>
      <c r="N335"/>
      <c r="O335"/>
    </row>
    <row r="336" spans="1:15">
      <c r="A336"/>
      <c r="B336"/>
      <c r="C336"/>
      <c r="D336"/>
      <c r="L336"/>
      <c r="M336"/>
      <c r="N336"/>
      <c r="O336"/>
    </row>
    <row r="337" spans="1:15">
      <c r="A337"/>
      <c r="B337"/>
      <c r="C337"/>
      <c r="D337"/>
      <c r="L337"/>
      <c r="M337"/>
      <c r="N337"/>
      <c r="O337"/>
    </row>
    <row r="338" spans="1:15">
      <c r="A338"/>
      <c r="B338"/>
      <c r="C338"/>
      <c r="D338"/>
      <c r="L338"/>
      <c r="M338"/>
      <c r="N338"/>
      <c r="O338"/>
    </row>
    <row r="339" spans="1:15">
      <c r="A339"/>
      <c r="B339"/>
      <c r="C339"/>
      <c r="D339"/>
      <c r="L339"/>
      <c r="M339"/>
      <c r="N339"/>
      <c r="O339"/>
    </row>
    <row r="340" spans="1:15">
      <c r="A340"/>
      <c r="B340"/>
      <c r="C340"/>
      <c r="D340"/>
      <c r="L340"/>
      <c r="M340"/>
      <c r="N340"/>
      <c r="O340"/>
    </row>
    <row r="341" spans="1:15">
      <c r="A341"/>
      <c r="B341"/>
      <c r="C341"/>
      <c r="D341"/>
      <c r="L341"/>
      <c r="M341"/>
      <c r="N341"/>
      <c r="O341"/>
    </row>
    <row r="342" spans="1:15">
      <c r="A342"/>
      <c r="B342"/>
      <c r="C342"/>
      <c r="D342"/>
      <c r="L342"/>
      <c r="M342"/>
      <c r="N342"/>
      <c r="O342"/>
    </row>
    <row r="343" spans="1:15">
      <c r="A343"/>
      <c r="B343"/>
      <c r="C343"/>
      <c r="D343"/>
      <c r="L343"/>
      <c r="M343"/>
      <c r="N343"/>
      <c r="O343"/>
    </row>
    <row r="344" spans="1:15">
      <c r="A344"/>
      <c r="B344"/>
      <c r="C344"/>
      <c r="D344"/>
      <c r="L344"/>
      <c r="M344"/>
      <c r="N344"/>
      <c r="O344"/>
    </row>
    <row r="345" spans="1:15">
      <c r="A345"/>
      <c r="B345"/>
      <c r="C345"/>
      <c r="D345"/>
      <c r="L345"/>
      <c r="M345"/>
      <c r="N345"/>
      <c r="O345"/>
    </row>
    <row r="346" spans="1:15">
      <c r="A346"/>
      <c r="B346"/>
      <c r="C346"/>
      <c r="D346"/>
      <c r="L346"/>
      <c r="M346"/>
      <c r="N346"/>
      <c r="O346"/>
    </row>
    <row r="347" spans="1:15">
      <c r="A347"/>
      <c r="B347"/>
      <c r="C347"/>
      <c r="D347"/>
      <c r="L347"/>
      <c r="M347"/>
      <c r="N347"/>
      <c r="O347"/>
    </row>
    <row r="348" spans="1:15">
      <c r="A348"/>
      <c r="B348"/>
      <c r="C348"/>
      <c r="D348"/>
      <c r="L348"/>
      <c r="M348"/>
      <c r="N348"/>
      <c r="O348"/>
    </row>
    <row r="349" spans="1:15">
      <c r="A349"/>
      <c r="B349"/>
      <c r="C349"/>
      <c r="D349"/>
      <c r="L349"/>
      <c r="M349"/>
      <c r="N349"/>
      <c r="O349"/>
    </row>
    <row r="350" spans="1:15">
      <c r="A350"/>
      <c r="B350"/>
      <c r="C350"/>
      <c r="D350"/>
      <c r="L350"/>
      <c r="M350"/>
      <c r="N350"/>
      <c r="O350"/>
    </row>
    <row r="351" spans="1:15">
      <c r="A351"/>
      <c r="B351"/>
      <c r="C351"/>
      <c r="D351"/>
      <c r="L351"/>
      <c r="M351"/>
      <c r="N351"/>
      <c r="O351"/>
    </row>
    <row r="352" spans="1:15">
      <c r="A352"/>
      <c r="B352"/>
      <c r="C352"/>
      <c r="D352"/>
      <c r="L352"/>
      <c r="M352"/>
      <c r="N352"/>
      <c r="O352"/>
    </row>
    <row r="353" spans="1:15">
      <c r="A353"/>
      <c r="B353"/>
      <c r="C353"/>
      <c r="D353"/>
      <c r="L353"/>
      <c r="M353"/>
      <c r="N353"/>
      <c r="O353"/>
    </row>
    <row r="354" spans="1:15">
      <c r="A354"/>
      <c r="B354"/>
      <c r="C354"/>
      <c r="D354"/>
      <c r="L354"/>
      <c r="M354"/>
      <c r="N354"/>
      <c r="O354"/>
    </row>
    <row r="355" spans="1:15">
      <c r="A355"/>
      <c r="B355"/>
      <c r="C355"/>
      <c r="D355"/>
      <c r="L355"/>
      <c r="M355"/>
      <c r="N355"/>
      <c r="O355"/>
    </row>
    <row r="356" spans="1:15">
      <c r="A356"/>
      <c r="B356"/>
      <c r="C356"/>
      <c r="D356"/>
      <c r="L356"/>
      <c r="M356"/>
      <c r="N356"/>
      <c r="O356"/>
    </row>
    <row r="357" spans="1:15">
      <c r="A357"/>
      <c r="B357"/>
      <c r="C357"/>
      <c r="D357"/>
      <c r="L357"/>
      <c r="M357"/>
      <c r="N357"/>
      <c r="O357"/>
    </row>
    <row r="358" spans="1:15">
      <c r="A358"/>
      <c r="B358"/>
      <c r="C358"/>
      <c r="D358"/>
      <c r="L358"/>
      <c r="M358"/>
      <c r="N358"/>
      <c r="O358"/>
    </row>
    <row r="359" spans="1:15">
      <c r="A359"/>
      <c r="B359"/>
      <c r="C359"/>
      <c r="D359"/>
      <c r="L359"/>
      <c r="M359"/>
      <c r="N359"/>
      <c r="O359"/>
    </row>
    <row r="360" spans="1:15">
      <c r="A360"/>
      <c r="B360"/>
      <c r="C360"/>
      <c r="D360"/>
      <c r="L360"/>
      <c r="M360"/>
      <c r="N360"/>
      <c r="O360"/>
    </row>
    <row r="361" spans="1:15">
      <c r="A361"/>
      <c r="B361"/>
      <c r="C361"/>
      <c r="D361"/>
      <c r="L361"/>
      <c r="M361"/>
      <c r="N361"/>
      <c r="O361"/>
    </row>
    <row r="362" spans="1:15">
      <c r="A362"/>
      <c r="B362"/>
      <c r="C362"/>
      <c r="D362"/>
      <c r="L362"/>
      <c r="M362"/>
      <c r="N362"/>
      <c r="O362"/>
    </row>
    <row r="363" spans="1:15">
      <c r="A363"/>
      <c r="B363"/>
      <c r="C363"/>
      <c r="D363"/>
      <c r="L363"/>
      <c r="M363"/>
      <c r="N363"/>
      <c r="O363"/>
    </row>
    <row r="364" spans="1:15">
      <c r="A364"/>
      <c r="B364"/>
      <c r="C364"/>
      <c r="D364"/>
      <c r="L364"/>
      <c r="M364"/>
      <c r="N364"/>
      <c r="O364"/>
    </row>
    <row r="365" spans="1:15">
      <c r="A365"/>
      <c r="B365"/>
      <c r="C365"/>
      <c r="D365"/>
      <c r="L365"/>
      <c r="M365"/>
      <c r="N365"/>
      <c r="O365"/>
    </row>
    <row r="366" spans="1:15">
      <c r="A366"/>
      <c r="B366"/>
      <c r="C366"/>
      <c r="D366"/>
      <c r="L366"/>
      <c r="M366"/>
      <c r="N366"/>
      <c r="O366"/>
    </row>
    <row r="367" spans="1:15">
      <c r="A367"/>
      <c r="B367"/>
      <c r="C367"/>
      <c r="D367"/>
      <c r="L367"/>
      <c r="M367"/>
      <c r="N367"/>
      <c r="O367"/>
    </row>
    <row r="368" spans="1:15">
      <c r="A368"/>
      <c r="B368"/>
      <c r="C368"/>
      <c r="D368"/>
      <c r="L368"/>
      <c r="M368"/>
      <c r="N368"/>
      <c r="O368"/>
    </row>
    <row r="369" spans="1:15">
      <c r="A369"/>
      <c r="B369"/>
      <c r="C369"/>
      <c r="D369"/>
      <c r="L369"/>
      <c r="M369"/>
      <c r="N369"/>
      <c r="O369"/>
    </row>
    <row r="370" spans="1:15">
      <c r="A370"/>
      <c r="B370"/>
      <c r="C370"/>
      <c r="D370"/>
      <c r="L370"/>
      <c r="M370"/>
      <c r="N370"/>
      <c r="O370"/>
    </row>
    <row r="371" spans="1:15">
      <c r="A371"/>
      <c r="B371"/>
      <c r="C371"/>
      <c r="D371"/>
      <c r="L371"/>
      <c r="M371"/>
      <c r="N371"/>
      <c r="O371"/>
    </row>
    <row r="372" spans="1:15">
      <c r="A372"/>
      <c r="B372"/>
      <c r="C372"/>
      <c r="D372"/>
      <c r="L372"/>
      <c r="M372"/>
      <c r="N372"/>
      <c r="O372"/>
    </row>
    <row r="373" spans="1:15">
      <c r="A373"/>
      <c r="B373"/>
      <c r="C373"/>
      <c r="D373"/>
      <c r="L373"/>
      <c r="M373"/>
      <c r="N373"/>
      <c r="O373"/>
    </row>
    <row r="374" spans="1:15">
      <c r="A374"/>
      <c r="B374"/>
      <c r="C374"/>
      <c r="D374"/>
      <c r="L374"/>
      <c r="M374"/>
      <c r="N374"/>
      <c r="O374"/>
    </row>
    <row r="375" spans="1:15">
      <c r="A375"/>
      <c r="B375"/>
      <c r="C375"/>
      <c r="D375"/>
      <c r="L375"/>
      <c r="M375"/>
      <c r="N375"/>
      <c r="O375"/>
    </row>
    <row r="376" spans="1:15">
      <c r="A376"/>
      <c r="B376"/>
      <c r="C376"/>
      <c r="D376"/>
      <c r="L376"/>
      <c r="M376"/>
      <c r="N376"/>
      <c r="O376"/>
    </row>
    <row r="377" spans="1:15">
      <c r="A377"/>
      <c r="B377"/>
      <c r="C377"/>
      <c r="D377"/>
      <c r="L377"/>
      <c r="M377"/>
      <c r="N377"/>
      <c r="O377"/>
    </row>
    <row r="378" spans="1:15">
      <c r="A378"/>
      <c r="B378"/>
      <c r="C378"/>
      <c r="D378"/>
      <c r="L378"/>
      <c r="M378"/>
      <c r="N378"/>
      <c r="O378"/>
    </row>
    <row r="379" spans="1:15">
      <c r="A379"/>
      <c r="B379"/>
      <c r="C379"/>
      <c r="D379"/>
      <c r="L379"/>
      <c r="M379"/>
      <c r="N379"/>
      <c r="O379"/>
    </row>
    <row r="380" spans="1:15">
      <c r="A380"/>
      <c r="B380"/>
      <c r="C380"/>
      <c r="D380"/>
      <c r="L380"/>
      <c r="M380"/>
      <c r="N380"/>
      <c r="O380"/>
    </row>
    <row r="381" spans="1:15">
      <c r="A381"/>
      <c r="B381"/>
      <c r="C381"/>
      <c r="D381"/>
      <c r="L381"/>
      <c r="M381"/>
      <c r="N381"/>
      <c r="O381"/>
    </row>
    <row r="382" spans="1:15">
      <c r="A382"/>
      <c r="B382"/>
      <c r="C382"/>
      <c r="D382"/>
      <c r="L382"/>
      <c r="M382"/>
      <c r="N382"/>
      <c r="O382"/>
    </row>
    <row r="383" spans="1:15">
      <c r="A383"/>
      <c r="B383"/>
      <c r="C383"/>
      <c r="D383"/>
      <c r="L383"/>
      <c r="M383"/>
      <c r="N383"/>
      <c r="O383"/>
    </row>
    <row r="384" spans="1:15">
      <c r="A384"/>
      <c r="B384"/>
      <c r="C384"/>
      <c r="D384"/>
      <c r="L384"/>
      <c r="M384"/>
      <c r="N384"/>
      <c r="O384"/>
    </row>
    <row r="385" spans="1:15">
      <c r="A385"/>
      <c r="B385"/>
      <c r="C385"/>
      <c r="D385"/>
      <c r="L385"/>
      <c r="M385"/>
      <c r="N385"/>
      <c r="O385"/>
    </row>
    <row r="386" spans="1:15">
      <c r="A386"/>
      <c r="B386"/>
      <c r="C386"/>
      <c r="D386"/>
      <c r="L386"/>
      <c r="M386"/>
      <c r="N386"/>
      <c r="O386"/>
    </row>
    <row r="387" spans="1:15">
      <c r="A387"/>
      <c r="B387"/>
      <c r="C387"/>
      <c r="D387"/>
      <c r="L387"/>
      <c r="M387"/>
      <c r="N387"/>
      <c r="O387"/>
    </row>
    <row r="388" spans="1:15">
      <c r="A388"/>
      <c r="B388"/>
      <c r="C388"/>
      <c r="D388"/>
      <c r="L388"/>
      <c r="M388"/>
      <c r="N388"/>
      <c r="O388"/>
    </row>
    <row r="389" spans="1:15">
      <c r="A389"/>
      <c r="B389"/>
      <c r="C389"/>
      <c r="D389"/>
      <c r="L389"/>
      <c r="M389"/>
      <c r="N389"/>
      <c r="O389"/>
    </row>
    <row r="390" spans="1:15">
      <c r="A390"/>
      <c r="B390"/>
      <c r="C390"/>
      <c r="D390"/>
      <c r="L390"/>
      <c r="M390"/>
      <c r="N390"/>
      <c r="O390"/>
    </row>
    <row r="391" spans="1:15">
      <c r="A391"/>
      <c r="B391"/>
      <c r="C391"/>
      <c r="D391"/>
      <c r="L391"/>
      <c r="M391"/>
      <c r="N391"/>
      <c r="O391"/>
    </row>
    <row r="392" spans="1:15">
      <c r="A392"/>
      <c r="B392"/>
      <c r="C392"/>
      <c r="D392"/>
      <c r="L392"/>
      <c r="M392"/>
      <c r="N392"/>
      <c r="O392"/>
    </row>
    <row r="393" spans="1:15">
      <c r="A393"/>
      <c r="B393"/>
      <c r="C393"/>
      <c r="D393"/>
      <c r="L393"/>
      <c r="M393"/>
      <c r="N393"/>
      <c r="O393"/>
    </row>
    <row r="394" spans="1:15">
      <c r="A394"/>
      <c r="B394"/>
      <c r="C394"/>
      <c r="D394"/>
      <c r="L394"/>
      <c r="M394"/>
      <c r="N394"/>
      <c r="O394"/>
    </row>
    <row r="395" spans="1:15">
      <c r="A395"/>
      <c r="B395"/>
      <c r="C395"/>
      <c r="D395"/>
      <c r="L395"/>
      <c r="M395"/>
      <c r="N395"/>
      <c r="O395"/>
    </row>
    <row r="396" spans="1:15">
      <c r="A396"/>
      <c r="B396"/>
      <c r="C396"/>
      <c r="D396"/>
      <c r="L396"/>
      <c r="M396"/>
      <c r="N396"/>
      <c r="O396"/>
    </row>
    <row r="397" spans="1:15">
      <c r="A397"/>
      <c r="B397"/>
      <c r="C397"/>
      <c r="D397"/>
      <c r="L397"/>
      <c r="M397"/>
      <c r="N397"/>
      <c r="O397"/>
    </row>
    <row r="398" spans="1:15">
      <c r="A398"/>
      <c r="B398"/>
      <c r="C398"/>
      <c r="D398"/>
      <c r="L398"/>
      <c r="M398"/>
      <c r="N398"/>
      <c r="O398"/>
    </row>
    <row r="399" spans="1:15">
      <c r="A399"/>
      <c r="B399"/>
      <c r="C399"/>
      <c r="D399"/>
      <c r="L399"/>
      <c r="M399"/>
      <c r="N399"/>
      <c r="O399"/>
    </row>
    <row r="400" spans="1:15">
      <c r="A400"/>
      <c r="B400"/>
      <c r="C400"/>
      <c r="D400"/>
      <c r="L400"/>
      <c r="M400"/>
      <c r="N400"/>
      <c r="O400"/>
    </row>
    <row r="401" spans="1:15">
      <c r="A401"/>
      <c r="B401"/>
      <c r="C401"/>
      <c r="D401"/>
      <c r="L401"/>
      <c r="M401"/>
      <c r="N401"/>
      <c r="O401"/>
    </row>
    <row r="402" spans="1:15">
      <c r="A402"/>
      <c r="B402"/>
      <c r="C402"/>
      <c r="D402"/>
      <c r="L402"/>
      <c r="M402"/>
      <c r="N402"/>
      <c r="O402"/>
    </row>
    <row r="403" spans="1:15">
      <c r="A403"/>
      <c r="B403"/>
      <c r="C403"/>
      <c r="D403"/>
      <c r="L403"/>
      <c r="M403"/>
      <c r="N403"/>
      <c r="O403"/>
    </row>
    <row r="404" spans="1:15">
      <c r="A404"/>
      <c r="B404"/>
      <c r="C404"/>
      <c r="D404"/>
      <c r="L404"/>
      <c r="M404"/>
      <c r="N404"/>
      <c r="O404"/>
    </row>
    <row r="405" spans="1:15">
      <c r="A405"/>
      <c r="B405"/>
      <c r="C405"/>
      <c r="D405"/>
      <c r="L405"/>
      <c r="M405"/>
      <c r="N405"/>
      <c r="O405"/>
    </row>
    <row r="406" spans="1:15">
      <c r="A406"/>
      <c r="B406"/>
      <c r="C406"/>
      <c r="D406"/>
      <c r="L406"/>
      <c r="M406"/>
      <c r="N406"/>
      <c r="O406"/>
    </row>
    <row r="407" spans="1:15">
      <c r="A407"/>
      <c r="B407"/>
      <c r="C407"/>
      <c r="D407"/>
      <c r="L407"/>
      <c r="M407"/>
      <c r="N407"/>
      <c r="O407"/>
    </row>
    <row r="408" spans="1:15">
      <c r="A408"/>
      <c r="B408"/>
      <c r="C408"/>
      <c r="D408"/>
      <c r="L408"/>
      <c r="M408"/>
      <c r="N408"/>
      <c r="O408"/>
    </row>
    <row r="409" spans="1:15">
      <c r="A409"/>
      <c r="B409"/>
      <c r="C409"/>
      <c r="D409"/>
      <c r="L409"/>
      <c r="M409"/>
      <c r="N409"/>
      <c r="O409"/>
    </row>
    <row r="410" spans="1:15">
      <c r="A410"/>
      <c r="B410"/>
      <c r="C410"/>
      <c r="D410"/>
      <c r="L410"/>
      <c r="M410"/>
      <c r="N410"/>
      <c r="O410"/>
    </row>
    <row r="411" spans="1:15">
      <c r="A411"/>
      <c r="B411"/>
      <c r="C411"/>
      <c r="D411"/>
      <c r="L411"/>
      <c r="M411"/>
      <c r="N411"/>
      <c r="O411"/>
    </row>
    <row r="412" spans="1:15">
      <c r="A412"/>
      <c r="B412"/>
      <c r="C412"/>
      <c r="D412"/>
      <c r="L412"/>
      <c r="M412"/>
      <c r="N412"/>
      <c r="O412"/>
    </row>
    <row r="413" spans="1:15">
      <c r="A413"/>
      <c r="B413"/>
      <c r="C413"/>
      <c r="D413"/>
      <c r="L413"/>
      <c r="M413"/>
      <c r="N413"/>
      <c r="O413"/>
    </row>
    <row r="414" spans="1:15">
      <c r="A414"/>
      <c r="B414"/>
      <c r="C414"/>
      <c r="D414"/>
      <c r="L414"/>
      <c r="M414"/>
      <c r="N414"/>
      <c r="O414"/>
    </row>
    <row r="415" spans="1:15">
      <c r="A415"/>
      <c r="B415"/>
      <c r="C415"/>
      <c r="D415"/>
      <c r="L415"/>
      <c r="M415"/>
      <c r="N415"/>
      <c r="O415"/>
    </row>
    <row r="416" spans="1:15">
      <c r="A416"/>
      <c r="B416"/>
      <c r="C416"/>
      <c r="D416"/>
      <c r="L416"/>
      <c r="M416"/>
      <c r="N416"/>
      <c r="O416"/>
    </row>
    <row r="417" spans="1:15">
      <c r="A417"/>
      <c r="B417"/>
      <c r="C417"/>
      <c r="D417"/>
      <c r="L417"/>
      <c r="M417"/>
      <c r="N417"/>
      <c r="O417"/>
    </row>
    <row r="418" spans="1:15">
      <c r="A418"/>
      <c r="B418"/>
      <c r="C418"/>
      <c r="D418"/>
      <c r="L418"/>
      <c r="M418"/>
      <c r="N418"/>
      <c r="O418"/>
    </row>
    <row r="419" spans="1:15">
      <c r="A419"/>
      <c r="B419"/>
      <c r="C419"/>
      <c r="D419"/>
      <c r="L419"/>
      <c r="M419"/>
      <c r="N419"/>
      <c r="O419"/>
    </row>
    <row r="420" spans="1:15">
      <c r="A420"/>
      <c r="B420"/>
      <c r="C420"/>
      <c r="D420"/>
      <c r="L420"/>
      <c r="M420"/>
      <c r="N420"/>
      <c r="O420"/>
    </row>
    <row r="421" spans="1:15">
      <c r="A421"/>
      <c r="B421"/>
      <c r="C421"/>
      <c r="D421"/>
      <c r="L421"/>
      <c r="M421"/>
      <c r="N421"/>
      <c r="O421"/>
    </row>
    <row r="422" spans="1:15">
      <c r="A422"/>
      <c r="B422"/>
      <c r="C422"/>
      <c r="D422"/>
      <c r="L422"/>
      <c r="M422"/>
      <c r="N422"/>
      <c r="O422"/>
    </row>
    <row r="423" spans="1:15">
      <c r="A423"/>
      <c r="B423"/>
      <c r="C423"/>
      <c r="D423"/>
      <c r="L423"/>
      <c r="M423"/>
      <c r="N423"/>
      <c r="O423"/>
    </row>
    <row r="424" spans="1:15">
      <c r="A424"/>
      <c r="B424"/>
      <c r="C424"/>
      <c r="D424"/>
      <c r="L424"/>
      <c r="M424"/>
      <c r="N424"/>
      <c r="O424"/>
    </row>
    <row r="425" spans="1:15">
      <c r="A425"/>
      <c r="B425"/>
      <c r="C425"/>
      <c r="D425"/>
      <c r="L425"/>
      <c r="M425"/>
      <c r="N425"/>
      <c r="O425"/>
    </row>
    <row r="426" spans="1:15">
      <c r="A426"/>
      <c r="B426"/>
      <c r="C426"/>
      <c r="D426"/>
      <c r="L426"/>
      <c r="M426"/>
      <c r="N426"/>
      <c r="O426"/>
    </row>
    <row r="427" spans="1:15">
      <c r="A427"/>
      <c r="B427"/>
      <c r="C427"/>
      <c r="D427"/>
      <c r="L427"/>
      <c r="M427"/>
      <c r="N427"/>
      <c r="O427"/>
    </row>
    <row r="428" spans="1:15">
      <c r="A428"/>
      <c r="B428"/>
      <c r="C428"/>
      <c r="D428"/>
      <c r="L428"/>
      <c r="M428"/>
      <c r="N428"/>
      <c r="O428"/>
    </row>
    <row r="429" spans="1:15">
      <c r="A429"/>
      <c r="B429"/>
      <c r="C429"/>
      <c r="D429"/>
      <c r="L429"/>
      <c r="M429"/>
      <c r="N429"/>
      <c r="O429"/>
    </row>
    <row r="430" spans="1:15">
      <c r="A430"/>
      <c r="B430"/>
      <c r="C430"/>
      <c r="D430"/>
      <c r="L430"/>
      <c r="M430"/>
      <c r="N430"/>
      <c r="O430"/>
    </row>
    <row r="431" spans="1:15">
      <c r="A431"/>
      <c r="B431"/>
      <c r="C431"/>
      <c r="D431"/>
      <c r="L431"/>
      <c r="M431"/>
      <c r="N431"/>
      <c r="O431"/>
    </row>
    <row r="432" spans="1:15">
      <c r="A432"/>
      <c r="B432"/>
      <c r="C432"/>
      <c r="D432"/>
      <c r="L432"/>
      <c r="M432"/>
      <c r="N432"/>
      <c r="O432"/>
    </row>
    <row r="433" spans="1:15">
      <c r="A433"/>
      <c r="B433"/>
      <c r="C433"/>
      <c r="D433"/>
      <c r="L433"/>
      <c r="M433"/>
      <c r="N433"/>
      <c r="O433"/>
    </row>
    <row r="434" spans="1:15">
      <c r="A434"/>
      <c r="B434"/>
      <c r="C434"/>
      <c r="D434"/>
      <c r="L434"/>
      <c r="M434"/>
      <c r="N434"/>
      <c r="O434"/>
    </row>
    <row r="435" spans="1:15">
      <c r="A435"/>
      <c r="B435"/>
      <c r="C435"/>
      <c r="D435"/>
      <c r="L435"/>
      <c r="M435"/>
      <c r="N435"/>
      <c r="O435"/>
    </row>
    <row r="436" spans="1:15">
      <c r="A436"/>
      <c r="B436"/>
      <c r="C436"/>
      <c r="D436"/>
      <c r="L436"/>
      <c r="M436"/>
      <c r="N436"/>
      <c r="O436"/>
    </row>
    <row r="437" spans="1:15">
      <c r="A437"/>
      <c r="B437"/>
      <c r="C437"/>
      <c r="D437"/>
      <c r="L437"/>
      <c r="M437"/>
      <c r="N437"/>
      <c r="O437"/>
    </row>
    <row r="438" spans="1:15">
      <c r="A438"/>
      <c r="B438"/>
      <c r="C438"/>
      <c r="D438"/>
      <c r="L438"/>
      <c r="M438"/>
      <c r="N438"/>
      <c r="O438"/>
    </row>
    <row r="439" spans="1:15">
      <c r="A439"/>
      <c r="B439"/>
      <c r="C439"/>
      <c r="D439"/>
      <c r="L439"/>
      <c r="M439"/>
      <c r="N439"/>
      <c r="O439"/>
    </row>
    <row r="440" spans="1:15">
      <c r="A440"/>
      <c r="B440"/>
      <c r="C440"/>
      <c r="D440"/>
      <c r="L440"/>
      <c r="M440"/>
      <c r="N440"/>
      <c r="O440"/>
    </row>
    <row r="441" spans="1:15">
      <c r="A441"/>
      <c r="B441"/>
      <c r="C441"/>
      <c r="D441"/>
      <c r="L441"/>
      <c r="M441"/>
      <c r="N441"/>
      <c r="O441"/>
    </row>
    <row r="442" spans="1:15">
      <c r="A442"/>
      <c r="B442"/>
      <c r="C442"/>
      <c r="D442"/>
      <c r="L442"/>
      <c r="M442"/>
      <c r="N442"/>
      <c r="O442"/>
    </row>
    <row r="443" spans="1:15">
      <c r="A443"/>
      <c r="B443"/>
      <c r="C443"/>
      <c r="D443"/>
      <c r="L443"/>
      <c r="M443"/>
      <c r="N443"/>
      <c r="O443"/>
    </row>
    <row r="444" spans="1:15">
      <c r="A444"/>
      <c r="B444"/>
      <c r="C444"/>
      <c r="D444"/>
      <c r="L444"/>
      <c r="M444"/>
      <c r="N444"/>
      <c r="O444"/>
    </row>
    <row r="445" spans="1:15">
      <c r="A445"/>
      <c r="B445"/>
      <c r="C445"/>
      <c r="D445"/>
      <c r="L445"/>
      <c r="M445"/>
      <c r="N445"/>
      <c r="O445"/>
    </row>
    <row r="446" spans="1:15">
      <c r="A446"/>
      <c r="B446"/>
      <c r="C446"/>
      <c r="D446"/>
      <c r="L446"/>
      <c r="M446"/>
      <c r="N446"/>
      <c r="O446"/>
    </row>
    <row r="447" spans="1:15">
      <c r="A447"/>
      <c r="B447"/>
      <c r="C447"/>
      <c r="D447"/>
      <c r="L447"/>
      <c r="M447"/>
      <c r="N447"/>
      <c r="O447"/>
    </row>
    <row r="448" spans="1:15">
      <c r="A448"/>
      <c r="B448"/>
      <c r="C448"/>
      <c r="D448"/>
      <c r="L448"/>
      <c r="M448"/>
      <c r="N448"/>
      <c r="O448"/>
    </row>
    <row r="449" spans="1:15">
      <c r="A449"/>
      <c r="B449"/>
      <c r="C449"/>
      <c r="D449"/>
      <c r="L449"/>
      <c r="M449"/>
      <c r="N449"/>
      <c r="O449"/>
    </row>
    <row r="450" spans="1:15">
      <c r="A450"/>
      <c r="B450"/>
      <c r="C450"/>
      <c r="D450"/>
      <c r="L450"/>
      <c r="M450"/>
      <c r="N450"/>
      <c r="O450"/>
    </row>
    <row r="451" spans="1:15">
      <c r="A451"/>
      <c r="B451"/>
      <c r="C451"/>
      <c r="D451"/>
      <c r="L451"/>
      <c r="M451"/>
      <c r="N451"/>
      <c r="O451"/>
    </row>
    <row r="452" spans="1:15">
      <c r="A452"/>
      <c r="B452"/>
      <c r="C452"/>
      <c r="D452"/>
      <c r="L452"/>
      <c r="M452"/>
      <c r="N452"/>
      <c r="O452"/>
    </row>
    <row r="453" spans="1:15">
      <c r="A453"/>
      <c r="B453"/>
      <c r="C453"/>
      <c r="D453"/>
    </row>
    <row r="454" spans="1:15">
      <c r="A454"/>
      <c r="B454"/>
      <c r="C454"/>
      <c r="D454"/>
    </row>
    <row r="455" spans="1:15">
      <c r="A455"/>
      <c r="B455"/>
      <c r="C455"/>
      <c r="D455"/>
    </row>
    <row r="456" spans="1:15">
      <c r="A456"/>
      <c r="B456"/>
      <c r="C456"/>
      <c r="D456"/>
    </row>
    <row r="457" spans="1:15">
      <c r="A457"/>
      <c r="B457"/>
      <c r="C457"/>
      <c r="D457"/>
    </row>
    <row r="458" spans="1:15">
      <c r="A458"/>
      <c r="B458"/>
      <c r="C458"/>
      <c r="D458"/>
    </row>
    <row r="459" spans="1:15">
      <c r="A459"/>
      <c r="B459"/>
      <c r="C459"/>
      <c r="D459"/>
    </row>
    <row r="460" spans="1:15">
      <c r="A460"/>
      <c r="B460"/>
      <c r="C460"/>
      <c r="D460"/>
    </row>
    <row r="461" spans="1:15">
      <c r="A461"/>
      <c r="B461"/>
      <c r="C461"/>
      <c r="D461"/>
    </row>
    <row r="462" spans="1:15">
      <c r="A462"/>
      <c r="B462"/>
      <c r="C462"/>
      <c r="D462"/>
    </row>
    <row r="463" spans="1:15">
      <c r="A463"/>
      <c r="B463"/>
      <c r="C463"/>
      <c r="D463"/>
    </row>
    <row r="464" spans="1:15">
      <c r="A464"/>
      <c r="B464"/>
      <c r="C464"/>
      <c r="D464"/>
    </row>
    <row r="465" spans="1:4">
      <c r="A465"/>
      <c r="B465"/>
      <c r="C465"/>
      <c r="D465"/>
    </row>
    <row r="466" spans="1:4">
      <c r="A466"/>
      <c r="B466"/>
      <c r="C466"/>
      <c r="D466"/>
    </row>
    <row r="467" spans="1:4">
      <c r="A467"/>
      <c r="B467"/>
      <c r="C467"/>
      <c r="D467"/>
    </row>
    <row r="468" spans="1:4">
      <c r="A468"/>
      <c r="B468"/>
      <c r="C468"/>
      <c r="D468"/>
    </row>
    <row r="469" spans="1:4">
      <c r="A469"/>
      <c r="B469"/>
      <c r="C469"/>
      <c r="D469"/>
    </row>
    <row r="470" spans="1:4">
      <c r="A470"/>
      <c r="B470"/>
      <c r="C470"/>
      <c r="D470"/>
    </row>
    <row r="471" spans="1:4">
      <c r="A471"/>
      <c r="B471"/>
      <c r="C471"/>
      <c r="D471"/>
    </row>
    <row r="472" spans="1:4">
      <c r="A472"/>
      <c r="B472"/>
      <c r="C472"/>
      <c r="D472"/>
    </row>
    <row r="473" spans="1:4">
      <c r="A473"/>
      <c r="B473"/>
      <c r="C473"/>
      <c r="D473"/>
    </row>
    <row r="474" spans="1:4">
      <c r="A474"/>
      <c r="B474"/>
      <c r="C474"/>
      <c r="D474"/>
    </row>
    <row r="475" spans="1:4">
      <c r="A475"/>
      <c r="B475"/>
      <c r="C475"/>
      <c r="D475"/>
    </row>
    <row r="476" spans="1:4">
      <c r="A476"/>
      <c r="B476"/>
      <c r="C476"/>
      <c r="D476"/>
    </row>
    <row r="477" spans="1:4">
      <c r="A477"/>
      <c r="B477"/>
      <c r="C477"/>
      <c r="D477"/>
    </row>
    <row r="478" spans="1:4">
      <c r="A478"/>
      <c r="B478"/>
      <c r="C478"/>
      <c r="D478"/>
    </row>
    <row r="479" spans="1:4">
      <c r="A479"/>
      <c r="B479"/>
      <c r="C479"/>
      <c r="D479"/>
    </row>
    <row r="480" spans="1:4">
      <c r="A480"/>
      <c r="B480"/>
      <c r="C480"/>
      <c r="D480"/>
    </row>
    <row r="481" spans="1:4">
      <c r="A481"/>
      <c r="B481"/>
      <c r="C481"/>
      <c r="D481"/>
    </row>
    <row r="482" spans="1:4">
      <c r="A482"/>
      <c r="B482"/>
      <c r="C482"/>
      <c r="D482"/>
    </row>
    <row r="483" spans="1:4">
      <c r="A483"/>
      <c r="B483"/>
      <c r="C483"/>
      <c r="D483"/>
    </row>
    <row r="484" spans="1:4">
      <c r="A484"/>
      <c r="B484"/>
      <c r="C484"/>
      <c r="D484"/>
    </row>
    <row r="485" spans="1:4">
      <c r="A485"/>
      <c r="B485"/>
      <c r="C485"/>
      <c r="D485"/>
    </row>
    <row r="486" spans="1:4">
      <c r="A486"/>
      <c r="B486"/>
      <c r="C486"/>
      <c r="D486"/>
    </row>
    <row r="487" spans="1:4">
      <c r="A487"/>
      <c r="B487"/>
      <c r="C487"/>
      <c r="D487"/>
    </row>
    <row r="488" spans="1:4">
      <c r="A488"/>
      <c r="B488"/>
      <c r="C488"/>
      <c r="D488"/>
    </row>
    <row r="489" spans="1:4">
      <c r="A489"/>
      <c r="B489"/>
      <c r="C489"/>
      <c r="D489"/>
    </row>
    <row r="490" spans="1:4">
      <c r="A490"/>
      <c r="B490"/>
      <c r="C490"/>
      <c r="D490"/>
    </row>
    <row r="491" spans="1:4">
      <c r="A491"/>
      <c r="B491"/>
      <c r="C491"/>
      <c r="D491"/>
    </row>
    <row r="492" spans="1:4">
      <c r="A492"/>
      <c r="B492"/>
      <c r="C492"/>
      <c r="D492"/>
    </row>
    <row r="493" spans="1:4">
      <c r="A493"/>
      <c r="B493"/>
      <c r="C493"/>
      <c r="D493"/>
    </row>
    <row r="494" spans="1:4">
      <c r="A494"/>
      <c r="B494"/>
      <c r="C494"/>
      <c r="D494"/>
    </row>
    <row r="495" spans="1:4">
      <c r="A495"/>
      <c r="B495"/>
      <c r="C495"/>
      <c r="D495"/>
    </row>
    <row r="496" spans="1:4">
      <c r="A496"/>
      <c r="B496"/>
      <c r="C496"/>
      <c r="D496"/>
    </row>
    <row r="497" spans="1:4">
      <c r="A497"/>
      <c r="B497"/>
      <c r="C497"/>
      <c r="D497"/>
    </row>
    <row r="498" spans="1:4">
      <c r="A498"/>
      <c r="B498"/>
      <c r="C498"/>
      <c r="D498"/>
    </row>
    <row r="499" spans="1:4">
      <c r="A499"/>
      <c r="B499"/>
      <c r="C499"/>
      <c r="D499"/>
    </row>
    <row r="500" spans="1:4">
      <c r="A500"/>
      <c r="B500"/>
      <c r="C500"/>
      <c r="D500"/>
    </row>
    <row r="501" spans="1:4">
      <c r="A501"/>
      <c r="B501"/>
      <c r="C501"/>
      <c r="D501"/>
    </row>
    <row r="502" spans="1:4">
      <c r="A502"/>
      <c r="B502"/>
      <c r="C502"/>
      <c r="D502"/>
    </row>
    <row r="503" spans="1:4">
      <c r="A503"/>
      <c r="B503"/>
      <c r="C503"/>
      <c r="D503"/>
    </row>
    <row r="504" spans="1:4">
      <c r="A504"/>
      <c r="B504"/>
      <c r="C504"/>
      <c r="D504"/>
    </row>
    <row r="505" spans="1:4">
      <c r="A505"/>
      <c r="B505"/>
      <c r="C505"/>
      <c r="D505"/>
    </row>
    <row r="506" spans="1:4">
      <c r="A506"/>
      <c r="B506"/>
      <c r="C506"/>
      <c r="D506"/>
    </row>
    <row r="507" spans="1:4">
      <c r="A507"/>
      <c r="B507"/>
      <c r="C507"/>
      <c r="D507"/>
    </row>
    <row r="508" spans="1:4">
      <c r="A508"/>
      <c r="B508"/>
      <c r="C508"/>
      <c r="D508"/>
    </row>
    <row r="509" spans="1:4">
      <c r="A509"/>
      <c r="B509"/>
      <c r="C509"/>
      <c r="D509"/>
    </row>
    <row r="510" spans="1:4">
      <c r="A510"/>
      <c r="B510"/>
      <c r="C510"/>
      <c r="D510"/>
    </row>
    <row r="511" spans="1:4">
      <c r="A511"/>
      <c r="B511"/>
      <c r="C511"/>
      <c r="D511"/>
    </row>
    <row r="512" spans="1:4">
      <c r="A512"/>
      <c r="B512"/>
      <c r="C512"/>
      <c r="D512"/>
    </row>
    <row r="513" spans="1:4">
      <c r="A513"/>
      <c r="B513"/>
      <c r="C513"/>
      <c r="D513"/>
    </row>
    <row r="514" spans="1:4">
      <c r="A514"/>
      <c r="B514"/>
      <c r="C514"/>
      <c r="D514"/>
    </row>
    <row r="515" spans="1:4">
      <c r="A515"/>
      <c r="B515"/>
      <c r="C515"/>
      <c r="D515"/>
    </row>
    <row r="516" spans="1:4">
      <c r="A516"/>
      <c r="B516"/>
      <c r="C516"/>
      <c r="D516"/>
    </row>
    <row r="517" spans="1:4">
      <c r="A517"/>
      <c r="B517"/>
      <c r="C517"/>
      <c r="D517"/>
    </row>
    <row r="518" spans="1:4">
      <c r="A518"/>
      <c r="B518"/>
      <c r="C518"/>
      <c r="D518"/>
    </row>
    <row r="519" spans="1:4">
      <c r="A519"/>
      <c r="B519"/>
      <c r="C519"/>
      <c r="D519"/>
    </row>
    <row r="520" spans="1:4">
      <c r="A520"/>
      <c r="B520"/>
      <c r="C520"/>
      <c r="D520"/>
    </row>
    <row r="521" spans="1:4">
      <c r="A521"/>
      <c r="B521"/>
      <c r="C521"/>
      <c r="D521"/>
    </row>
    <row r="522" spans="1:4">
      <c r="A522"/>
      <c r="B522"/>
      <c r="C522"/>
      <c r="D522"/>
    </row>
    <row r="523" spans="1:4">
      <c r="A523"/>
      <c r="B523"/>
      <c r="C523"/>
      <c r="D523"/>
    </row>
    <row r="524" spans="1:4">
      <c r="A524"/>
      <c r="B524"/>
      <c r="C524"/>
      <c r="D524"/>
    </row>
    <row r="525" spans="1:4">
      <c r="A525"/>
      <c r="B525"/>
      <c r="C525"/>
      <c r="D525"/>
    </row>
    <row r="526" spans="1:4">
      <c r="A526"/>
      <c r="B526"/>
      <c r="C526"/>
      <c r="D526"/>
    </row>
    <row r="527" spans="1:4">
      <c r="A527"/>
      <c r="B527"/>
      <c r="C527"/>
      <c r="D527"/>
    </row>
    <row r="528" spans="1:4">
      <c r="A528"/>
      <c r="B528"/>
      <c r="C528"/>
      <c r="D528"/>
    </row>
    <row r="529" spans="1:4">
      <c r="A529"/>
      <c r="B529"/>
      <c r="C529"/>
      <c r="D529"/>
    </row>
    <row r="530" spans="1:4">
      <c r="A530"/>
      <c r="B530"/>
      <c r="C530"/>
      <c r="D530"/>
    </row>
    <row r="531" spans="1:4">
      <c r="A531"/>
      <c r="B531"/>
      <c r="C531"/>
      <c r="D531"/>
    </row>
    <row r="532" spans="1:4">
      <c r="A532"/>
      <c r="B532"/>
      <c r="C532"/>
      <c r="D532"/>
    </row>
    <row r="533" spans="1:4">
      <c r="A533"/>
      <c r="B533"/>
      <c r="C533"/>
      <c r="D533"/>
    </row>
    <row r="534" spans="1:4">
      <c r="A534"/>
      <c r="B534"/>
      <c r="C534"/>
      <c r="D534"/>
    </row>
    <row r="535" spans="1:4">
      <c r="A535"/>
      <c r="B535"/>
      <c r="C535"/>
      <c r="D535"/>
    </row>
    <row r="536" spans="1:4">
      <c r="A536"/>
      <c r="B536"/>
      <c r="C536"/>
      <c r="D536"/>
    </row>
    <row r="537" spans="1:4">
      <c r="A537"/>
      <c r="B537"/>
      <c r="C537"/>
      <c r="D537"/>
    </row>
    <row r="538" spans="1:4">
      <c r="A538"/>
      <c r="B538"/>
      <c r="C538"/>
      <c r="D538"/>
    </row>
    <row r="539" spans="1:4">
      <c r="A539"/>
      <c r="B539"/>
      <c r="C539"/>
      <c r="D539"/>
    </row>
    <row r="540" spans="1:4">
      <c r="A540"/>
      <c r="B540"/>
      <c r="C540"/>
      <c r="D540"/>
    </row>
    <row r="541" spans="1:4">
      <c r="A541"/>
      <c r="B541"/>
      <c r="C541"/>
      <c r="D541"/>
    </row>
    <row r="542" spans="1:4">
      <c r="A542"/>
      <c r="B542"/>
      <c r="C542"/>
      <c r="D542"/>
    </row>
    <row r="543" spans="1:4">
      <c r="A543"/>
      <c r="B543"/>
      <c r="C543"/>
      <c r="D543"/>
    </row>
    <row r="544" spans="1:4">
      <c r="A544"/>
      <c r="B544"/>
      <c r="C544"/>
      <c r="D544"/>
    </row>
    <row r="545" spans="1:4">
      <c r="A545"/>
      <c r="B545"/>
      <c r="C545"/>
      <c r="D545"/>
    </row>
    <row r="546" spans="1:4">
      <c r="A546"/>
      <c r="B546"/>
      <c r="C546"/>
      <c r="D546"/>
    </row>
    <row r="547" spans="1:4">
      <c r="A547"/>
      <c r="B547"/>
      <c r="C547"/>
      <c r="D547"/>
    </row>
    <row r="548" spans="1:4">
      <c r="A548"/>
      <c r="B548"/>
      <c r="C548"/>
      <c r="D548"/>
    </row>
    <row r="549" spans="1:4">
      <c r="A549"/>
      <c r="B549"/>
      <c r="C549"/>
      <c r="D549"/>
    </row>
    <row r="550" spans="1:4">
      <c r="A550"/>
      <c r="B550"/>
      <c r="C550"/>
      <c r="D550"/>
    </row>
    <row r="551" spans="1:4">
      <c r="A551"/>
      <c r="B551"/>
      <c r="C551"/>
      <c r="D551"/>
    </row>
    <row r="552" spans="1:4">
      <c r="A552"/>
      <c r="B552"/>
      <c r="C552"/>
      <c r="D552"/>
    </row>
    <row r="553" spans="1:4">
      <c r="A553"/>
      <c r="B553"/>
      <c r="C553"/>
      <c r="D553"/>
    </row>
    <row r="554" spans="1:4">
      <c r="A554"/>
      <c r="B554"/>
      <c r="C554"/>
      <c r="D554"/>
    </row>
    <row r="555" spans="1:4">
      <c r="A555"/>
      <c r="B555"/>
      <c r="C555"/>
      <c r="D555"/>
    </row>
    <row r="556" spans="1:4">
      <c r="A556"/>
      <c r="B556"/>
      <c r="C556"/>
      <c r="D556"/>
    </row>
    <row r="557" spans="1:4">
      <c r="A557"/>
      <c r="B557"/>
      <c r="C557"/>
      <c r="D557"/>
    </row>
    <row r="558" spans="1:4">
      <c r="A558"/>
      <c r="B558"/>
      <c r="C558"/>
      <c r="D558"/>
    </row>
    <row r="559" spans="1:4">
      <c r="A559"/>
      <c r="B559"/>
      <c r="C559"/>
      <c r="D559"/>
    </row>
    <row r="560" spans="1:4">
      <c r="A560"/>
      <c r="B560"/>
      <c r="C560"/>
      <c r="D560"/>
    </row>
    <row r="561" spans="1:4">
      <c r="A561"/>
      <c r="B561"/>
      <c r="C561"/>
      <c r="D561"/>
    </row>
    <row r="562" spans="1:4">
      <c r="A562"/>
      <c r="B562"/>
      <c r="C562"/>
      <c r="D562"/>
    </row>
    <row r="563" spans="1:4">
      <c r="A563"/>
      <c r="B563"/>
      <c r="C563"/>
      <c r="D563"/>
    </row>
    <row r="564" spans="1:4">
      <c r="A564"/>
      <c r="B564"/>
      <c r="C564"/>
      <c r="D564"/>
    </row>
    <row r="565" spans="1:4">
      <c r="A565"/>
      <c r="B565"/>
      <c r="C565"/>
      <c r="D565"/>
    </row>
    <row r="566" spans="1:4">
      <c r="A566"/>
      <c r="B566"/>
      <c r="C566"/>
      <c r="D566"/>
    </row>
    <row r="567" spans="1:4">
      <c r="A567"/>
      <c r="B567"/>
      <c r="C567"/>
      <c r="D567"/>
    </row>
    <row r="568" spans="1:4">
      <c r="A568"/>
      <c r="B568"/>
      <c r="C568"/>
      <c r="D568"/>
    </row>
    <row r="569" spans="1:4">
      <c r="A569"/>
      <c r="B569"/>
      <c r="C569"/>
      <c r="D569"/>
    </row>
    <row r="570" spans="1:4">
      <c r="A570"/>
      <c r="B570"/>
      <c r="C570"/>
      <c r="D570"/>
    </row>
    <row r="571" spans="1:4">
      <c r="A571"/>
      <c r="B571"/>
      <c r="C571"/>
      <c r="D571"/>
    </row>
    <row r="572" spans="1:4">
      <c r="A572"/>
      <c r="B572"/>
      <c r="C572"/>
      <c r="D572"/>
    </row>
    <row r="573" spans="1:4">
      <c r="A573"/>
      <c r="B573"/>
      <c r="C573"/>
      <c r="D573"/>
    </row>
    <row r="574" spans="1:4">
      <c r="A574"/>
      <c r="B574"/>
      <c r="C574"/>
      <c r="D574"/>
    </row>
    <row r="575" spans="1:4">
      <c r="A575"/>
      <c r="B575"/>
      <c r="C575"/>
      <c r="D575"/>
    </row>
    <row r="576" spans="1:4">
      <c r="A576"/>
      <c r="B576"/>
      <c r="C576"/>
      <c r="D576"/>
    </row>
    <row r="577" spans="1:4">
      <c r="A577"/>
      <c r="B577"/>
      <c r="C577"/>
      <c r="D577"/>
    </row>
    <row r="578" spans="1:4">
      <c r="A578"/>
      <c r="B578"/>
      <c r="C578"/>
      <c r="D578"/>
    </row>
    <row r="579" spans="1:4">
      <c r="A579"/>
      <c r="B579"/>
      <c r="C579"/>
      <c r="D579"/>
    </row>
    <row r="580" spans="1:4">
      <c r="A580"/>
      <c r="B580"/>
      <c r="C580"/>
      <c r="D580"/>
    </row>
    <row r="581" spans="1:4">
      <c r="A581"/>
      <c r="B581"/>
      <c r="C581"/>
      <c r="D581"/>
    </row>
    <row r="582" spans="1:4">
      <c r="A582"/>
      <c r="B582"/>
      <c r="C582"/>
      <c r="D582"/>
    </row>
    <row r="583" spans="1:4">
      <c r="A583"/>
      <c r="B583"/>
      <c r="C583"/>
      <c r="D583"/>
    </row>
    <row r="584" spans="1:4">
      <c r="A584"/>
      <c r="B584"/>
      <c r="C584"/>
      <c r="D584"/>
    </row>
    <row r="585" spans="1:4">
      <c r="A585"/>
      <c r="B585"/>
      <c r="C585"/>
      <c r="D585"/>
    </row>
    <row r="586" spans="1:4">
      <c r="A586"/>
      <c r="B586"/>
      <c r="C586"/>
      <c r="D586"/>
    </row>
    <row r="587" spans="1:4">
      <c r="A587"/>
      <c r="B587"/>
      <c r="C587"/>
      <c r="D587"/>
    </row>
    <row r="588" spans="1:4">
      <c r="A588"/>
      <c r="B588"/>
      <c r="C588"/>
      <c r="D588"/>
    </row>
    <row r="589" spans="1:4">
      <c r="A589"/>
      <c r="B589"/>
      <c r="C589"/>
      <c r="D589"/>
    </row>
    <row r="590" spans="1:4">
      <c r="A590"/>
      <c r="B590"/>
      <c r="C590"/>
      <c r="D590"/>
    </row>
    <row r="591" spans="1:4">
      <c r="A591"/>
      <c r="B591"/>
      <c r="C591"/>
      <c r="D591"/>
    </row>
    <row r="592" spans="1:4">
      <c r="A592"/>
      <c r="B592"/>
      <c r="C592"/>
      <c r="D592"/>
    </row>
    <row r="593" spans="1:4">
      <c r="A593"/>
      <c r="B593"/>
      <c r="C593"/>
      <c r="D593"/>
    </row>
    <row r="594" spans="1:4">
      <c r="A594"/>
      <c r="B594"/>
      <c r="C594"/>
      <c r="D594"/>
    </row>
    <row r="595" spans="1:4">
      <c r="A595"/>
      <c r="B595"/>
      <c r="C595"/>
      <c r="D595"/>
    </row>
    <row r="596" spans="1:4">
      <c r="A596"/>
      <c r="B596"/>
      <c r="C596"/>
      <c r="D596"/>
    </row>
    <row r="597" spans="1:4">
      <c r="A597"/>
      <c r="B597"/>
      <c r="C597"/>
      <c r="D597"/>
    </row>
    <row r="598" spans="1:4">
      <c r="A598"/>
      <c r="B598"/>
      <c r="C598"/>
      <c r="D598"/>
    </row>
    <row r="599" spans="1:4">
      <c r="A599"/>
      <c r="B599"/>
      <c r="C599"/>
      <c r="D599"/>
    </row>
    <row r="600" spans="1:4">
      <c r="A600"/>
      <c r="B600"/>
      <c r="C600"/>
      <c r="D600"/>
    </row>
    <row r="601" spans="1:4">
      <c r="A601"/>
      <c r="B601"/>
      <c r="C601"/>
      <c r="D601"/>
    </row>
    <row r="602" spans="1:4">
      <c r="A602"/>
      <c r="B602"/>
      <c r="C602"/>
      <c r="D602"/>
    </row>
    <row r="603" spans="1:4">
      <c r="A603"/>
      <c r="B603"/>
      <c r="C603"/>
      <c r="D603"/>
    </row>
    <row r="604" spans="1:4">
      <c r="A604"/>
      <c r="B604"/>
      <c r="C604"/>
      <c r="D604"/>
    </row>
    <row r="605" spans="1:4">
      <c r="A605"/>
      <c r="B605"/>
      <c r="C605"/>
      <c r="D605"/>
    </row>
    <row r="606" spans="1:4">
      <c r="A606"/>
      <c r="B606"/>
      <c r="C606"/>
      <c r="D606"/>
    </row>
    <row r="607" spans="1:4">
      <c r="A607"/>
      <c r="B607"/>
      <c r="C607"/>
      <c r="D607"/>
    </row>
    <row r="608" spans="1:4">
      <c r="A608"/>
      <c r="B608"/>
      <c r="C608"/>
      <c r="D608"/>
    </row>
    <row r="609" spans="1:4">
      <c r="A609"/>
      <c r="B609"/>
      <c r="C609"/>
      <c r="D609"/>
    </row>
    <row r="610" spans="1:4">
      <c r="A610"/>
      <c r="B610"/>
      <c r="C610"/>
      <c r="D610"/>
    </row>
    <row r="611" spans="1:4">
      <c r="A611"/>
      <c r="B611"/>
      <c r="C611"/>
      <c r="D611"/>
    </row>
    <row r="612" spans="1:4">
      <c r="A612"/>
      <c r="B612"/>
      <c r="C612"/>
      <c r="D612"/>
    </row>
    <row r="613" spans="1:4">
      <c r="A613"/>
      <c r="B613"/>
      <c r="C613"/>
      <c r="D613"/>
    </row>
    <row r="614" spans="1:4">
      <c r="A614"/>
      <c r="B614"/>
      <c r="C614"/>
      <c r="D614"/>
    </row>
    <row r="615" spans="1:4">
      <c r="A615"/>
      <c r="B615"/>
      <c r="C615"/>
      <c r="D615"/>
    </row>
    <row r="616" spans="1:4">
      <c r="A616"/>
      <c r="B616"/>
      <c r="C616"/>
      <c r="D616"/>
    </row>
    <row r="617" spans="1:4">
      <c r="A617"/>
      <c r="B617"/>
      <c r="C617"/>
      <c r="D617"/>
    </row>
    <row r="618" spans="1:4">
      <c r="A618"/>
      <c r="B618"/>
      <c r="C618"/>
      <c r="D618"/>
    </row>
    <row r="619" spans="1:4">
      <c r="A619"/>
      <c r="B619"/>
      <c r="C619"/>
      <c r="D619"/>
    </row>
    <row r="620" spans="1:4">
      <c r="A620"/>
      <c r="B620"/>
      <c r="C620"/>
      <c r="D620"/>
    </row>
    <row r="621" spans="1:4">
      <c r="A621"/>
      <c r="B621"/>
      <c r="C621"/>
      <c r="D621"/>
    </row>
    <row r="622" spans="1:4">
      <c r="A622"/>
      <c r="B622"/>
      <c r="C622"/>
      <c r="D622"/>
    </row>
    <row r="623" spans="1:4">
      <c r="A623"/>
      <c r="B623"/>
      <c r="C623"/>
      <c r="D623"/>
    </row>
    <row r="624" spans="1:4">
      <c r="A624"/>
      <c r="B624"/>
      <c r="C624"/>
      <c r="D624"/>
    </row>
    <row r="625" spans="1:4">
      <c r="A625"/>
      <c r="B625"/>
      <c r="C625"/>
      <c r="D625"/>
    </row>
    <row r="626" spans="1:4">
      <c r="A626"/>
      <c r="B626"/>
      <c r="C626"/>
      <c r="D626"/>
    </row>
    <row r="627" spans="1:4">
      <c r="A627"/>
      <c r="B627"/>
      <c r="C627"/>
      <c r="D627"/>
    </row>
    <row r="628" spans="1:4">
      <c r="A628"/>
      <c r="B628"/>
      <c r="C628"/>
      <c r="D628"/>
    </row>
    <row r="629" spans="1:4">
      <c r="A629"/>
      <c r="B629"/>
      <c r="C629"/>
      <c r="D629"/>
    </row>
    <row r="630" spans="1:4">
      <c r="A630"/>
      <c r="B630"/>
      <c r="C630"/>
      <c r="D630"/>
    </row>
    <row r="631" spans="1:4">
      <c r="A631"/>
      <c r="B631"/>
      <c r="C631"/>
      <c r="D631"/>
    </row>
    <row r="632" spans="1:4">
      <c r="A632"/>
      <c r="B632"/>
      <c r="C632"/>
      <c r="D632"/>
    </row>
    <row r="633" spans="1:4">
      <c r="A633"/>
      <c r="B633"/>
      <c r="C633"/>
      <c r="D633"/>
    </row>
    <row r="634" spans="1:4">
      <c r="A634"/>
      <c r="B634"/>
      <c r="C634"/>
      <c r="D634"/>
    </row>
    <row r="635" spans="1:4">
      <c r="A635"/>
      <c r="B635"/>
      <c r="C635"/>
      <c r="D635"/>
    </row>
    <row r="636" spans="1:4">
      <c r="A636"/>
      <c r="B636"/>
      <c r="C636"/>
      <c r="D636"/>
    </row>
    <row r="637" spans="1:4">
      <c r="A637"/>
      <c r="B637"/>
      <c r="C637"/>
      <c r="D637"/>
    </row>
    <row r="638" spans="1:4">
      <c r="A638"/>
      <c r="B638"/>
      <c r="C638"/>
      <c r="D638"/>
    </row>
    <row r="639" spans="1:4">
      <c r="A639"/>
      <c r="B639"/>
      <c r="C639"/>
      <c r="D639"/>
    </row>
    <row r="640" spans="1:4">
      <c r="A640"/>
      <c r="B640"/>
      <c r="C640"/>
      <c r="D640"/>
    </row>
    <row r="641" spans="1:4">
      <c r="A641"/>
      <c r="B641"/>
      <c r="C641"/>
      <c r="D641"/>
    </row>
    <row r="642" spans="1:4">
      <c r="A642"/>
      <c r="B642"/>
      <c r="C642"/>
      <c r="D642"/>
    </row>
    <row r="643" spans="1:4">
      <c r="A643"/>
      <c r="B643"/>
      <c r="C643"/>
      <c r="D643"/>
    </row>
    <row r="644" spans="1:4">
      <c r="A644"/>
      <c r="B644"/>
      <c r="C644"/>
      <c r="D644"/>
    </row>
    <row r="645" spans="1:4">
      <c r="A645"/>
      <c r="B645"/>
      <c r="C645"/>
      <c r="D645"/>
    </row>
    <row r="646" spans="1:4">
      <c r="A646"/>
      <c r="B646"/>
      <c r="C646"/>
      <c r="D646"/>
    </row>
    <row r="647" spans="1:4">
      <c r="A647"/>
      <c r="B647"/>
      <c r="C647"/>
      <c r="D647"/>
    </row>
    <row r="648" spans="1:4">
      <c r="A648"/>
      <c r="B648"/>
      <c r="C648"/>
      <c r="D648"/>
    </row>
    <row r="649" spans="1:4">
      <c r="A649"/>
      <c r="B649"/>
      <c r="C649"/>
      <c r="D649"/>
    </row>
    <row r="650" spans="1:4">
      <c r="A650"/>
      <c r="B650"/>
      <c r="C650"/>
      <c r="D650"/>
    </row>
    <row r="651" spans="1:4">
      <c r="A651"/>
      <c r="B651"/>
      <c r="C651"/>
      <c r="D651"/>
    </row>
    <row r="652" spans="1:4">
      <c r="A652"/>
      <c r="B652"/>
      <c r="C652"/>
      <c r="D652"/>
    </row>
    <row r="653" spans="1:4">
      <c r="A653"/>
      <c r="B653"/>
      <c r="C653"/>
      <c r="D653"/>
    </row>
    <row r="654" spans="1:4">
      <c r="A654"/>
      <c r="B654"/>
      <c r="C654"/>
      <c r="D654"/>
    </row>
    <row r="655" spans="1:4">
      <c r="A655"/>
      <c r="B655"/>
      <c r="C655"/>
      <c r="D655"/>
    </row>
    <row r="656" spans="1:4">
      <c r="A656"/>
      <c r="B656"/>
      <c r="C656"/>
      <c r="D656"/>
    </row>
    <row r="657" spans="1:4">
      <c r="A657"/>
      <c r="B657"/>
      <c r="C657"/>
      <c r="D657"/>
    </row>
    <row r="658" spans="1:4">
      <c r="A658"/>
      <c r="B658"/>
      <c r="C658"/>
      <c r="D658"/>
    </row>
    <row r="659" spans="1:4">
      <c r="A659"/>
      <c r="B659"/>
      <c r="C659"/>
      <c r="D659"/>
    </row>
    <row r="660" spans="1:4">
      <c r="A660"/>
      <c r="B660"/>
      <c r="C660"/>
      <c r="D660"/>
    </row>
    <row r="661" spans="1:4">
      <c r="A661"/>
      <c r="B661"/>
      <c r="C661"/>
      <c r="D661"/>
    </row>
    <row r="662" spans="1:4">
      <c r="A662"/>
      <c r="B662"/>
      <c r="C662"/>
      <c r="D662"/>
    </row>
    <row r="663" spans="1:4">
      <c r="A663"/>
      <c r="B663"/>
      <c r="C663"/>
      <c r="D663"/>
    </row>
    <row r="664" spans="1:4">
      <c r="A664"/>
      <c r="B664"/>
      <c r="C664"/>
      <c r="D664"/>
    </row>
    <row r="665" spans="1:4">
      <c r="A665"/>
      <c r="B665"/>
      <c r="C665"/>
      <c r="D665"/>
    </row>
    <row r="666" spans="1:4">
      <c r="A666"/>
      <c r="B666"/>
      <c r="C666"/>
      <c r="D666"/>
    </row>
    <row r="667" spans="1:4">
      <c r="A667"/>
      <c r="B667"/>
      <c r="C667"/>
      <c r="D667"/>
    </row>
    <row r="668" spans="1:4">
      <c r="A668"/>
      <c r="B668"/>
      <c r="C668"/>
      <c r="D668"/>
    </row>
    <row r="669" spans="1:4">
      <c r="A669"/>
      <c r="B669"/>
      <c r="C669"/>
      <c r="D669"/>
    </row>
    <row r="670" spans="1:4">
      <c r="A670"/>
      <c r="B670"/>
      <c r="C670"/>
      <c r="D670"/>
    </row>
    <row r="671" spans="1:4">
      <c r="A671"/>
      <c r="B671"/>
      <c r="C671"/>
      <c r="D671"/>
    </row>
    <row r="672" spans="1:4">
      <c r="A672"/>
      <c r="B672"/>
      <c r="C672"/>
      <c r="D672"/>
    </row>
    <row r="673" spans="1:4">
      <c r="A673"/>
      <c r="B673"/>
      <c r="C673"/>
      <c r="D673"/>
    </row>
    <row r="674" spans="1:4">
      <c r="A674"/>
      <c r="B674"/>
      <c r="C674"/>
      <c r="D674"/>
    </row>
    <row r="675" spans="1:4">
      <c r="A675"/>
      <c r="B675"/>
      <c r="C675"/>
      <c r="D675"/>
    </row>
    <row r="676" spans="1:4">
      <c r="A676"/>
      <c r="B676"/>
      <c r="C676"/>
      <c r="D676"/>
    </row>
    <row r="677" spans="1:4">
      <c r="A677"/>
      <c r="B677"/>
      <c r="C677"/>
      <c r="D677"/>
    </row>
    <row r="678" spans="1:4">
      <c r="A678"/>
      <c r="B678"/>
      <c r="C678"/>
      <c r="D678"/>
    </row>
    <row r="679" spans="1:4">
      <c r="A679"/>
      <c r="B679"/>
      <c r="C679"/>
      <c r="D679"/>
    </row>
    <row r="680" spans="1:4">
      <c r="A680"/>
      <c r="B680"/>
      <c r="C680"/>
      <c r="D680"/>
    </row>
    <row r="681" spans="1:4">
      <c r="A681"/>
      <c r="B681"/>
      <c r="C681"/>
      <c r="D681"/>
    </row>
    <row r="682" spans="1:4">
      <c r="A682"/>
      <c r="B682"/>
      <c r="C682"/>
      <c r="D682"/>
    </row>
    <row r="683" spans="1:4">
      <c r="A683"/>
      <c r="B683"/>
      <c r="C683"/>
      <c r="D683"/>
    </row>
    <row r="684" spans="1:4">
      <c r="A684"/>
      <c r="B684"/>
      <c r="C684"/>
      <c r="D684"/>
    </row>
    <row r="685" spans="1:4">
      <c r="A685"/>
      <c r="B685"/>
      <c r="C685"/>
      <c r="D685"/>
    </row>
    <row r="686" spans="1:4">
      <c r="A686"/>
      <c r="B686"/>
      <c r="C686"/>
      <c r="D686"/>
    </row>
    <row r="687" spans="1:4">
      <c r="A687"/>
      <c r="B687"/>
      <c r="C687"/>
      <c r="D687"/>
    </row>
    <row r="688" spans="1:4">
      <c r="A688"/>
      <c r="B688"/>
      <c r="C688"/>
      <c r="D688"/>
    </row>
    <row r="689" spans="1:4">
      <c r="A689"/>
      <c r="B689"/>
      <c r="C689"/>
      <c r="D689"/>
    </row>
    <row r="690" spans="1:4">
      <c r="A690"/>
      <c r="B690"/>
      <c r="C690"/>
      <c r="D690"/>
    </row>
    <row r="691" spans="1:4">
      <c r="A691"/>
      <c r="B691"/>
      <c r="C691"/>
      <c r="D691"/>
    </row>
    <row r="692" spans="1:4">
      <c r="A692"/>
      <c r="B692"/>
      <c r="C692"/>
      <c r="D692"/>
    </row>
    <row r="693" spans="1:4">
      <c r="A693"/>
      <c r="B693"/>
      <c r="C693"/>
      <c r="D693"/>
    </row>
    <row r="694" spans="1:4">
      <c r="A694"/>
      <c r="B694"/>
      <c r="C694"/>
      <c r="D694"/>
    </row>
    <row r="695" spans="1:4">
      <c r="A695"/>
      <c r="B695"/>
      <c r="C695"/>
      <c r="D695"/>
    </row>
    <row r="696" spans="1:4">
      <c r="A696"/>
      <c r="B696"/>
      <c r="C696"/>
      <c r="D696"/>
    </row>
    <row r="697" spans="1:4">
      <c r="A697"/>
      <c r="B697"/>
      <c r="C697"/>
      <c r="D697"/>
    </row>
    <row r="698" spans="1:4">
      <c r="A698"/>
      <c r="B698"/>
      <c r="C698"/>
      <c r="D698"/>
    </row>
    <row r="699" spans="1:4">
      <c r="A699"/>
      <c r="B699"/>
      <c r="C699"/>
      <c r="D699"/>
    </row>
    <row r="700" spans="1:4">
      <c r="A700"/>
      <c r="B700"/>
      <c r="C700"/>
      <c r="D700"/>
    </row>
    <row r="701" spans="1:4">
      <c r="A701"/>
      <c r="B701"/>
      <c r="C701"/>
      <c r="D701"/>
    </row>
    <row r="702" spans="1:4">
      <c r="A702"/>
      <c r="B702"/>
      <c r="C702"/>
      <c r="D702"/>
    </row>
    <row r="703" spans="1:4">
      <c r="A703"/>
      <c r="B703"/>
      <c r="C703"/>
      <c r="D703"/>
    </row>
    <row r="704" spans="1:4">
      <c r="A704"/>
      <c r="B704"/>
      <c r="C704"/>
      <c r="D704"/>
    </row>
    <row r="705" spans="1:4">
      <c r="A705"/>
      <c r="B705"/>
      <c r="C705"/>
      <c r="D705"/>
    </row>
    <row r="706" spans="1:4">
      <c r="A706"/>
      <c r="B706"/>
      <c r="C706"/>
      <c r="D706"/>
    </row>
    <row r="707" spans="1:4">
      <c r="A707"/>
      <c r="B707"/>
      <c r="C707"/>
      <c r="D707"/>
    </row>
    <row r="708" spans="1:4">
      <c r="A708"/>
      <c r="B708"/>
      <c r="C708"/>
      <c r="D708"/>
    </row>
    <row r="709" spans="1:4">
      <c r="A709"/>
      <c r="B709"/>
      <c r="C709"/>
      <c r="D709"/>
    </row>
    <row r="710" spans="1:4">
      <c r="A710"/>
      <c r="B710"/>
      <c r="C710"/>
      <c r="D710"/>
    </row>
    <row r="711" spans="1:4">
      <c r="A711"/>
      <c r="B711"/>
      <c r="C711"/>
      <c r="D711"/>
    </row>
    <row r="712" spans="1:4">
      <c r="A712"/>
      <c r="B712"/>
      <c r="C712"/>
      <c r="D712"/>
    </row>
    <row r="713" spans="1:4">
      <c r="A713"/>
      <c r="B713"/>
      <c r="C713"/>
      <c r="D713"/>
    </row>
    <row r="714" spans="1:4">
      <c r="A714"/>
      <c r="B714"/>
      <c r="C714"/>
      <c r="D714"/>
    </row>
    <row r="715" spans="1:4">
      <c r="A715"/>
      <c r="B715"/>
      <c r="C715"/>
      <c r="D715"/>
    </row>
    <row r="716" spans="1:4">
      <c r="A716"/>
      <c r="B716"/>
      <c r="C716"/>
      <c r="D716"/>
    </row>
    <row r="717" spans="1:4">
      <c r="A717"/>
      <c r="B717"/>
      <c r="C717"/>
      <c r="D717"/>
    </row>
    <row r="718" spans="1:4">
      <c r="A718"/>
      <c r="B718"/>
      <c r="C718"/>
      <c r="D718"/>
    </row>
    <row r="719" spans="1:4">
      <c r="A719"/>
      <c r="B719"/>
      <c r="C719"/>
      <c r="D719"/>
    </row>
    <row r="720" spans="1:4">
      <c r="A720"/>
      <c r="B720"/>
      <c r="C720"/>
      <c r="D720"/>
    </row>
    <row r="721" spans="1:4">
      <c r="A721"/>
      <c r="B721"/>
      <c r="C721"/>
      <c r="D721"/>
    </row>
    <row r="722" spans="1:4">
      <c r="A722"/>
      <c r="B722"/>
      <c r="C722"/>
      <c r="D722"/>
    </row>
    <row r="723" spans="1:4">
      <c r="A723"/>
      <c r="B723"/>
      <c r="C723"/>
      <c r="D723"/>
    </row>
    <row r="724" spans="1:4">
      <c r="A724"/>
      <c r="B724"/>
      <c r="C724"/>
      <c r="D724"/>
    </row>
    <row r="725" spans="1:4">
      <c r="A725"/>
      <c r="B725"/>
      <c r="C725"/>
      <c r="D725"/>
    </row>
    <row r="726" spans="1:4">
      <c r="A726"/>
      <c r="B726"/>
      <c r="C726"/>
      <c r="D726"/>
    </row>
    <row r="727" spans="1:4">
      <c r="A727"/>
      <c r="B727"/>
      <c r="C727"/>
      <c r="D727"/>
    </row>
    <row r="728" spans="1:4">
      <c r="A728"/>
      <c r="B728"/>
      <c r="C728"/>
      <c r="D728"/>
    </row>
    <row r="729" spans="1:4">
      <c r="A729"/>
      <c r="B729"/>
      <c r="C729"/>
      <c r="D729"/>
    </row>
    <row r="730" spans="1:4">
      <c r="A730"/>
      <c r="B730"/>
      <c r="C730"/>
      <c r="D730"/>
    </row>
    <row r="731" spans="1:4">
      <c r="A731"/>
      <c r="B731"/>
      <c r="C731"/>
      <c r="D731"/>
    </row>
    <row r="732" spans="1:4">
      <c r="A732"/>
      <c r="B732"/>
      <c r="C732"/>
      <c r="D732"/>
    </row>
    <row r="733" spans="1:4">
      <c r="A733"/>
      <c r="B733"/>
      <c r="C733"/>
      <c r="D733"/>
    </row>
    <row r="734" spans="1:4">
      <c r="A734"/>
      <c r="B734"/>
      <c r="C734"/>
      <c r="D734"/>
    </row>
    <row r="735" spans="1:4">
      <c r="A735"/>
      <c r="B735"/>
      <c r="C735"/>
      <c r="D735"/>
    </row>
    <row r="736" spans="1:4">
      <c r="A736"/>
      <c r="B736"/>
      <c r="C736"/>
      <c r="D736"/>
    </row>
    <row r="737" spans="1:4">
      <c r="A737"/>
      <c r="B737"/>
      <c r="C737"/>
      <c r="D737"/>
    </row>
    <row r="738" spans="1:4">
      <c r="A738"/>
      <c r="B738"/>
      <c r="C738"/>
      <c r="D738"/>
    </row>
    <row r="739" spans="1:4">
      <c r="A739"/>
      <c r="B739"/>
      <c r="C739"/>
      <c r="D739"/>
    </row>
    <row r="740" spans="1:4">
      <c r="A740"/>
      <c r="B740"/>
      <c r="C740"/>
      <c r="D740"/>
    </row>
    <row r="741" spans="1:4">
      <c r="A741"/>
      <c r="B741"/>
      <c r="C741"/>
      <c r="D741"/>
    </row>
    <row r="742" spans="1:4">
      <c r="A742"/>
      <c r="B742"/>
      <c r="C742"/>
      <c r="D742"/>
    </row>
    <row r="743" spans="1:4">
      <c r="A743"/>
      <c r="B743"/>
      <c r="C743"/>
      <c r="D743"/>
    </row>
    <row r="744" spans="1:4">
      <c r="A744"/>
      <c r="B744"/>
      <c r="C744"/>
      <c r="D744"/>
    </row>
    <row r="745" spans="1:4">
      <c r="A745"/>
      <c r="B745"/>
      <c r="C745"/>
      <c r="D745"/>
    </row>
    <row r="746" spans="1:4">
      <c r="A746"/>
      <c r="B746"/>
      <c r="C746"/>
      <c r="D746"/>
    </row>
    <row r="747" spans="1:4">
      <c r="A747"/>
      <c r="B747"/>
      <c r="C747"/>
      <c r="D747"/>
    </row>
    <row r="748" spans="1:4">
      <c r="A748"/>
      <c r="B748"/>
      <c r="C748"/>
      <c r="D748"/>
    </row>
    <row r="749" spans="1:4">
      <c r="A749"/>
      <c r="B749"/>
      <c r="C749"/>
      <c r="D749"/>
    </row>
    <row r="750" spans="1:4">
      <c r="A750"/>
      <c r="B750"/>
      <c r="C750"/>
      <c r="D750"/>
    </row>
    <row r="751" spans="1:4">
      <c r="A751"/>
      <c r="B751"/>
      <c r="C751"/>
      <c r="D751"/>
    </row>
    <row r="752" spans="1:4">
      <c r="A752"/>
      <c r="B752"/>
      <c r="C752"/>
      <c r="D752"/>
    </row>
    <row r="753" spans="1:4">
      <c r="A753"/>
      <c r="B753"/>
      <c r="C753"/>
      <c r="D753"/>
    </row>
    <row r="754" spans="1:4">
      <c r="A754"/>
      <c r="B754"/>
      <c r="C754"/>
      <c r="D754"/>
    </row>
    <row r="755" spans="1:4">
      <c r="A755"/>
      <c r="B755"/>
      <c r="C755"/>
      <c r="D755"/>
    </row>
    <row r="756" spans="1:4">
      <c r="A756"/>
      <c r="B756"/>
      <c r="C756"/>
      <c r="D756"/>
    </row>
    <row r="757" spans="1:4">
      <c r="A757"/>
      <c r="B757"/>
      <c r="C757"/>
      <c r="D757"/>
    </row>
    <row r="758" spans="1:4">
      <c r="A758"/>
      <c r="B758"/>
      <c r="C758"/>
      <c r="D758"/>
    </row>
    <row r="759" spans="1:4">
      <c r="A759"/>
      <c r="B759"/>
      <c r="C759"/>
      <c r="D759"/>
    </row>
    <row r="760" spans="1:4">
      <c r="A760"/>
      <c r="B760"/>
      <c r="C760"/>
      <c r="D760"/>
    </row>
    <row r="761" spans="1:4">
      <c r="A761"/>
      <c r="B761"/>
      <c r="C761"/>
      <c r="D761"/>
    </row>
    <row r="762" spans="1:4">
      <c r="A762"/>
      <c r="B762"/>
      <c r="C762"/>
      <c r="D762"/>
    </row>
    <row r="763" spans="1:4">
      <c r="A763"/>
      <c r="B763"/>
      <c r="C763"/>
      <c r="D763"/>
    </row>
    <row r="764" spans="1:4">
      <c r="A764"/>
      <c r="B764"/>
      <c r="C764"/>
      <c r="D764"/>
    </row>
    <row r="765" spans="1:4">
      <c r="A765"/>
      <c r="B765"/>
      <c r="C765"/>
      <c r="D765"/>
    </row>
    <row r="766" spans="1:4">
      <c r="A766"/>
      <c r="B766"/>
      <c r="C766"/>
      <c r="D766"/>
    </row>
    <row r="767" spans="1:4">
      <c r="A767"/>
      <c r="B767"/>
      <c r="C767"/>
      <c r="D767"/>
    </row>
    <row r="768" spans="1:4">
      <c r="A768"/>
      <c r="B768"/>
      <c r="C768"/>
      <c r="D768"/>
    </row>
    <row r="769" spans="1:4">
      <c r="A769"/>
      <c r="B769"/>
      <c r="C769"/>
      <c r="D769"/>
    </row>
    <row r="770" spans="1:4">
      <c r="A770"/>
      <c r="B770"/>
      <c r="C770"/>
      <c r="D770"/>
    </row>
    <row r="771" spans="1:4">
      <c r="A771"/>
      <c r="B771"/>
      <c r="C771"/>
      <c r="D771"/>
    </row>
    <row r="772" spans="1:4">
      <c r="A772"/>
      <c r="B772"/>
      <c r="C772"/>
      <c r="D772"/>
    </row>
    <row r="773" spans="1:4">
      <c r="A773"/>
      <c r="B773"/>
      <c r="C773"/>
      <c r="D773"/>
    </row>
    <row r="774" spans="1:4">
      <c r="A774"/>
      <c r="B774"/>
      <c r="C774"/>
      <c r="D774"/>
    </row>
    <row r="775" spans="1:4">
      <c r="A775"/>
      <c r="B775"/>
      <c r="C775"/>
      <c r="D775"/>
    </row>
    <row r="776" spans="1:4">
      <c r="A776"/>
      <c r="B776"/>
      <c r="C776"/>
      <c r="D776"/>
    </row>
    <row r="777" spans="1:4">
      <c r="A777"/>
      <c r="B777"/>
      <c r="C777"/>
      <c r="D777"/>
    </row>
    <row r="778" spans="1:4">
      <c r="A778"/>
      <c r="B778"/>
      <c r="C778"/>
      <c r="D778"/>
    </row>
    <row r="779" spans="1:4">
      <c r="A779"/>
      <c r="B779"/>
      <c r="C779"/>
      <c r="D779"/>
    </row>
    <row r="780" spans="1:4">
      <c r="A780"/>
      <c r="B780"/>
      <c r="C780"/>
      <c r="D780"/>
    </row>
    <row r="781" spans="1:4">
      <c r="A781"/>
      <c r="B781"/>
      <c r="C781"/>
      <c r="D781"/>
    </row>
    <row r="782" spans="1:4">
      <c r="A782"/>
      <c r="B782"/>
      <c r="C782"/>
      <c r="D782"/>
    </row>
    <row r="783" spans="1:4">
      <c r="A783"/>
      <c r="B783"/>
      <c r="C783"/>
      <c r="D783"/>
    </row>
    <row r="784" spans="1:4">
      <c r="A784"/>
      <c r="B784"/>
      <c r="C784"/>
      <c r="D784"/>
    </row>
    <row r="785" spans="1:4">
      <c r="A785"/>
      <c r="B785"/>
      <c r="C785"/>
      <c r="D785"/>
    </row>
    <row r="786" spans="1:4">
      <c r="A786"/>
      <c r="B786"/>
      <c r="C786"/>
      <c r="D786"/>
    </row>
    <row r="787" spans="1:4">
      <c r="A787"/>
      <c r="B787"/>
      <c r="C787"/>
      <c r="D787"/>
    </row>
    <row r="788" spans="1:4">
      <c r="A788"/>
      <c r="B788"/>
      <c r="C788"/>
      <c r="D788"/>
    </row>
    <row r="789" spans="1:4">
      <c r="A789"/>
      <c r="B789"/>
      <c r="C789"/>
      <c r="D789"/>
    </row>
    <row r="790" spans="1:4">
      <c r="A790"/>
      <c r="B790"/>
      <c r="C790"/>
      <c r="D790"/>
    </row>
    <row r="791" spans="1:4">
      <c r="A791"/>
      <c r="B791"/>
      <c r="C791"/>
      <c r="D791"/>
    </row>
    <row r="792" spans="1:4">
      <c r="A792"/>
      <c r="B792"/>
      <c r="C792"/>
      <c r="D792"/>
    </row>
    <row r="793" spans="1:4">
      <c r="A793"/>
      <c r="B793"/>
      <c r="C793"/>
      <c r="D793"/>
    </row>
    <row r="794" spans="1:4">
      <c r="A794"/>
      <c r="B794"/>
      <c r="C794"/>
      <c r="D794"/>
    </row>
    <row r="795" spans="1:4">
      <c r="A795"/>
      <c r="B795"/>
      <c r="C795"/>
      <c r="D795"/>
    </row>
    <row r="796" spans="1:4">
      <c r="A796"/>
      <c r="B796"/>
      <c r="C796"/>
      <c r="D796"/>
    </row>
    <row r="797" spans="1:4">
      <c r="A797"/>
      <c r="B797"/>
      <c r="C797"/>
      <c r="D797"/>
    </row>
    <row r="798" spans="1:4">
      <c r="A798"/>
      <c r="B798"/>
      <c r="C798"/>
      <c r="D798"/>
    </row>
    <row r="799" spans="1:4">
      <c r="A799"/>
      <c r="B799"/>
      <c r="C799"/>
      <c r="D799"/>
    </row>
    <row r="800" spans="1:4">
      <c r="A800"/>
      <c r="B800"/>
      <c r="C800"/>
      <c r="D800"/>
    </row>
    <row r="801" spans="1:4">
      <c r="A801"/>
      <c r="B801"/>
      <c r="C801"/>
      <c r="D801"/>
    </row>
    <row r="802" spans="1:4">
      <c r="A802"/>
      <c r="B802"/>
      <c r="C802"/>
      <c r="D802"/>
    </row>
    <row r="803" spans="1:4">
      <c r="A803"/>
      <c r="B803"/>
      <c r="C803"/>
      <c r="D803"/>
    </row>
    <row r="804" spans="1:4">
      <c r="A804"/>
      <c r="B804"/>
      <c r="C804"/>
      <c r="D804"/>
    </row>
    <row r="805" spans="1:4">
      <c r="A805"/>
      <c r="B805"/>
      <c r="C805"/>
      <c r="D805"/>
    </row>
    <row r="806" spans="1:4">
      <c r="A806"/>
      <c r="B806"/>
      <c r="C806"/>
      <c r="D806"/>
    </row>
    <row r="807" spans="1:4">
      <c r="A807"/>
      <c r="B807"/>
      <c r="C807"/>
      <c r="D807"/>
    </row>
    <row r="808" spans="1:4">
      <c r="A808"/>
      <c r="B808"/>
      <c r="C808"/>
      <c r="D808"/>
    </row>
    <row r="809" spans="1:4">
      <c r="A809"/>
      <c r="B809"/>
      <c r="C809"/>
      <c r="D809"/>
    </row>
    <row r="810" spans="1:4">
      <c r="A810"/>
      <c r="B810"/>
      <c r="C810"/>
      <c r="D810"/>
    </row>
    <row r="811" spans="1:4">
      <c r="A811"/>
      <c r="B811"/>
      <c r="C811"/>
      <c r="D811"/>
    </row>
    <row r="812" spans="1:4">
      <c r="A812"/>
      <c r="B812"/>
      <c r="C812"/>
      <c r="D812"/>
    </row>
    <row r="813" spans="1:4">
      <c r="A813"/>
      <c r="B813"/>
      <c r="C813"/>
      <c r="D813"/>
    </row>
    <row r="814" spans="1:4">
      <c r="A814"/>
      <c r="B814"/>
      <c r="C814"/>
      <c r="D814"/>
    </row>
    <row r="815" spans="1:4">
      <c r="A815"/>
      <c r="B815"/>
      <c r="C815"/>
      <c r="D815"/>
    </row>
    <row r="816" spans="1:4">
      <c r="A816"/>
      <c r="B816"/>
      <c r="C816"/>
      <c r="D816"/>
    </row>
    <row r="817" spans="1:4">
      <c r="A817"/>
      <c r="B817"/>
      <c r="C817"/>
      <c r="D817"/>
    </row>
    <row r="818" spans="1:4">
      <c r="A818"/>
      <c r="B818"/>
      <c r="C818"/>
      <c r="D818"/>
    </row>
    <row r="819" spans="1:4">
      <c r="A819"/>
      <c r="B819"/>
      <c r="C819"/>
      <c r="D819"/>
    </row>
    <row r="820" spans="1:4">
      <c r="A820"/>
      <c r="B820"/>
      <c r="C820"/>
      <c r="D820"/>
    </row>
    <row r="821" spans="1:4">
      <c r="A821"/>
      <c r="B821"/>
      <c r="C821"/>
      <c r="D821"/>
    </row>
    <row r="822" spans="1:4">
      <c r="A822"/>
      <c r="B822"/>
      <c r="C822"/>
      <c r="D822"/>
    </row>
    <row r="823" spans="1:4">
      <c r="A823"/>
      <c r="B823"/>
      <c r="C823"/>
      <c r="D823"/>
    </row>
    <row r="824" spans="1:4">
      <c r="A824"/>
      <c r="B824"/>
      <c r="C824"/>
      <c r="D824"/>
    </row>
    <row r="825" spans="1:4">
      <c r="A825"/>
      <c r="B825"/>
      <c r="C825"/>
      <c r="D825"/>
    </row>
    <row r="826" spans="1:4">
      <c r="A826"/>
      <c r="B826"/>
      <c r="C826"/>
      <c r="D826"/>
    </row>
    <row r="827" spans="1:4">
      <c r="A827"/>
      <c r="B827"/>
      <c r="C827"/>
      <c r="D827"/>
    </row>
    <row r="828" spans="1:4">
      <c r="A828"/>
      <c r="B828"/>
      <c r="C828"/>
      <c r="D828"/>
    </row>
    <row r="829" spans="1:4">
      <c r="A829"/>
      <c r="B829"/>
      <c r="C829"/>
      <c r="D829"/>
    </row>
    <row r="830" spans="1:4">
      <c r="A830"/>
      <c r="B830"/>
      <c r="C830"/>
      <c r="D830"/>
    </row>
    <row r="831" spans="1:4">
      <c r="A831"/>
      <c r="B831"/>
      <c r="C831"/>
      <c r="D831"/>
    </row>
    <row r="832" spans="1:4">
      <c r="A832"/>
      <c r="B832"/>
      <c r="C832"/>
      <c r="D832"/>
    </row>
    <row r="833" spans="1:4">
      <c r="A833"/>
      <c r="B833"/>
      <c r="C833"/>
      <c r="D833"/>
    </row>
    <row r="834" spans="1:4">
      <c r="A834"/>
      <c r="B834"/>
      <c r="C834"/>
      <c r="D834"/>
    </row>
    <row r="835" spans="1:4">
      <c r="A835"/>
      <c r="B835"/>
      <c r="C835"/>
      <c r="D835"/>
    </row>
    <row r="836" spans="1:4">
      <c r="A836"/>
      <c r="B836"/>
      <c r="C836"/>
      <c r="D836"/>
    </row>
    <row r="837" spans="1:4">
      <c r="A837"/>
      <c r="B837"/>
      <c r="C837"/>
      <c r="D837"/>
    </row>
    <row r="838" spans="1:4">
      <c r="A838"/>
      <c r="B838"/>
      <c r="C838"/>
      <c r="D838"/>
    </row>
    <row r="839" spans="1:4">
      <c r="A839"/>
      <c r="B839"/>
      <c r="C839"/>
      <c r="D839"/>
    </row>
    <row r="840" spans="1:4">
      <c r="A840"/>
      <c r="B840"/>
      <c r="C840"/>
      <c r="D840"/>
    </row>
    <row r="841" spans="1:4">
      <c r="A841"/>
      <c r="B841"/>
      <c r="C841"/>
      <c r="D841"/>
    </row>
    <row r="842" spans="1:4">
      <c r="A842"/>
      <c r="B842"/>
      <c r="C842"/>
      <c r="D842"/>
    </row>
    <row r="843" spans="1:4">
      <c r="A843"/>
      <c r="B843"/>
      <c r="C843"/>
      <c r="D843"/>
    </row>
    <row r="844" spans="1:4">
      <c r="A844"/>
      <c r="B844"/>
      <c r="C844"/>
      <c r="D844"/>
    </row>
    <row r="845" spans="1:4">
      <c r="A845"/>
      <c r="B845"/>
      <c r="C845"/>
      <c r="D845"/>
    </row>
    <row r="846" spans="1:4">
      <c r="A846"/>
      <c r="B846"/>
      <c r="C846"/>
      <c r="D846"/>
    </row>
    <row r="847" spans="1:4">
      <c r="A847"/>
      <c r="B847"/>
      <c r="C847"/>
      <c r="D847"/>
    </row>
    <row r="848" spans="1:4">
      <c r="A848"/>
      <c r="B848"/>
      <c r="C848"/>
      <c r="D848"/>
    </row>
    <row r="849" spans="1:4">
      <c r="A849"/>
      <c r="B849"/>
      <c r="C849"/>
      <c r="D849"/>
    </row>
    <row r="850" spans="1:4">
      <c r="A850"/>
      <c r="B850"/>
      <c r="C850"/>
      <c r="D850"/>
    </row>
    <row r="851" spans="1:4">
      <c r="A851"/>
      <c r="B851"/>
      <c r="C851"/>
      <c r="D851"/>
    </row>
    <row r="852" spans="1:4">
      <c r="A852"/>
      <c r="B852"/>
      <c r="C852"/>
      <c r="D852"/>
    </row>
    <row r="853" spans="1:4">
      <c r="A853"/>
      <c r="B853"/>
      <c r="C853"/>
      <c r="D853"/>
    </row>
    <row r="854" spans="1:4">
      <c r="A854"/>
      <c r="B854"/>
      <c r="C854"/>
      <c r="D854"/>
    </row>
    <row r="855" spans="1:4">
      <c r="A855"/>
      <c r="B855"/>
      <c r="C855"/>
      <c r="D855"/>
    </row>
    <row r="856" spans="1:4">
      <c r="A856"/>
      <c r="B856"/>
      <c r="C856"/>
      <c r="D856"/>
    </row>
    <row r="857" spans="1:4">
      <c r="A857"/>
      <c r="B857"/>
      <c r="C857"/>
      <c r="D857"/>
    </row>
    <row r="858" spans="1:4">
      <c r="A858"/>
      <c r="B858"/>
      <c r="C858"/>
      <c r="D858"/>
    </row>
    <row r="859" spans="1:4">
      <c r="A859"/>
      <c r="B859"/>
      <c r="C859"/>
      <c r="D859"/>
    </row>
    <row r="860" spans="1:4">
      <c r="A860"/>
      <c r="B860"/>
      <c r="C860"/>
      <c r="D860"/>
    </row>
    <row r="861" spans="1:4">
      <c r="A861"/>
      <c r="B861"/>
      <c r="C861"/>
      <c r="D861"/>
    </row>
    <row r="862" spans="1:4">
      <c r="A862"/>
      <c r="B862"/>
      <c r="C862"/>
      <c r="D862"/>
    </row>
    <row r="863" spans="1:4">
      <c r="A863"/>
      <c r="B863"/>
      <c r="C863"/>
      <c r="D863"/>
    </row>
    <row r="864" spans="1:4">
      <c r="A864"/>
      <c r="B864"/>
      <c r="C864"/>
      <c r="D864"/>
    </row>
    <row r="865" spans="1:4">
      <c r="A865"/>
      <c r="B865"/>
      <c r="C865"/>
      <c r="D865"/>
    </row>
    <row r="866" spans="1:4">
      <c r="A866"/>
      <c r="B866"/>
      <c r="C866"/>
      <c r="D866"/>
    </row>
    <row r="867" spans="1:4">
      <c r="A867"/>
      <c r="B867"/>
      <c r="C867"/>
      <c r="D867"/>
    </row>
    <row r="868" spans="1:4">
      <c r="A868"/>
      <c r="B868"/>
      <c r="C868"/>
      <c r="D868"/>
    </row>
    <row r="869" spans="1:4">
      <c r="A869"/>
      <c r="B869"/>
      <c r="C869"/>
      <c r="D869"/>
    </row>
    <row r="870" spans="1:4">
      <c r="A870"/>
      <c r="B870"/>
      <c r="C870"/>
      <c r="D870"/>
    </row>
    <row r="871" spans="1:4">
      <c r="A871"/>
      <c r="B871"/>
      <c r="C871"/>
      <c r="D871"/>
    </row>
    <row r="872" spans="1:4">
      <c r="A872"/>
      <c r="B872"/>
      <c r="C872"/>
      <c r="D872"/>
    </row>
    <row r="873" spans="1:4">
      <c r="A873"/>
      <c r="B873"/>
      <c r="C873"/>
      <c r="D873"/>
    </row>
    <row r="874" spans="1:4">
      <c r="A874"/>
      <c r="B874"/>
      <c r="C874"/>
      <c r="D874"/>
    </row>
    <row r="875" spans="1:4">
      <c r="A875"/>
      <c r="B875"/>
      <c r="C875"/>
      <c r="D875"/>
    </row>
    <row r="876" spans="1:4">
      <c r="A876"/>
      <c r="B876"/>
      <c r="C876"/>
      <c r="D876"/>
    </row>
    <row r="877" spans="1:4">
      <c r="A877"/>
      <c r="B877"/>
      <c r="C877"/>
      <c r="D877"/>
    </row>
    <row r="878" spans="1:4">
      <c r="A878"/>
      <c r="B878"/>
      <c r="C878"/>
      <c r="D878"/>
    </row>
    <row r="879" spans="1:4">
      <c r="A879"/>
      <c r="B879"/>
      <c r="C879"/>
      <c r="D879"/>
    </row>
    <row r="880" spans="1:4">
      <c r="A880"/>
      <c r="B880"/>
      <c r="C880"/>
      <c r="D880"/>
    </row>
    <row r="881" spans="1:4">
      <c r="A881"/>
      <c r="B881"/>
      <c r="C881"/>
      <c r="D881"/>
    </row>
    <row r="882" spans="1:4">
      <c r="A882"/>
      <c r="B882"/>
      <c r="C882"/>
      <c r="D882"/>
    </row>
    <row r="883" spans="1:4">
      <c r="A883"/>
      <c r="B883"/>
      <c r="C883"/>
      <c r="D883"/>
    </row>
    <row r="884" spans="1:4">
      <c r="A884"/>
      <c r="B884"/>
      <c r="C884"/>
      <c r="D884"/>
    </row>
    <row r="885" spans="1:4">
      <c r="A885"/>
      <c r="B885"/>
      <c r="C885"/>
      <c r="D885"/>
    </row>
    <row r="886" spans="1:4">
      <c r="A886"/>
      <c r="B886"/>
      <c r="C886"/>
      <c r="D886"/>
    </row>
    <row r="887" spans="1:4">
      <c r="A887"/>
      <c r="B887"/>
      <c r="C887"/>
      <c r="D887"/>
    </row>
    <row r="888" spans="1:4">
      <c r="A888"/>
      <c r="B888"/>
      <c r="C888"/>
      <c r="D888"/>
    </row>
    <row r="889" spans="1:4">
      <c r="A889"/>
      <c r="B889"/>
      <c r="C889"/>
      <c r="D889"/>
    </row>
    <row r="890" spans="1:4">
      <c r="A890"/>
      <c r="B890"/>
      <c r="C890"/>
      <c r="D890"/>
    </row>
    <row r="891" spans="1:4">
      <c r="A891"/>
      <c r="B891"/>
      <c r="C891"/>
      <c r="D891"/>
    </row>
    <row r="892" spans="1:4">
      <c r="A892"/>
      <c r="B892"/>
      <c r="C892"/>
      <c r="D892"/>
    </row>
    <row r="893" spans="1:4">
      <c r="A893"/>
      <c r="B893"/>
      <c r="C893"/>
      <c r="D893"/>
    </row>
    <row r="894" spans="1:4">
      <c r="A894"/>
      <c r="B894"/>
      <c r="C894"/>
      <c r="D894"/>
    </row>
    <row r="895" spans="1:4">
      <c r="A895"/>
      <c r="B895"/>
      <c r="C895"/>
      <c r="D895"/>
    </row>
    <row r="896" spans="1:4">
      <c r="A896"/>
      <c r="B896"/>
      <c r="C896"/>
      <c r="D896"/>
    </row>
    <row r="897" spans="1:4">
      <c r="A897"/>
      <c r="B897"/>
      <c r="C897"/>
      <c r="D897"/>
    </row>
    <row r="898" spans="1:4">
      <c r="A898"/>
      <c r="B898"/>
      <c r="C898"/>
      <c r="D898"/>
    </row>
    <row r="899" spans="1:4">
      <c r="A899"/>
      <c r="B899"/>
      <c r="C899"/>
      <c r="D899"/>
    </row>
    <row r="900" spans="1:4">
      <c r="A900"/>
      <c r="B900"/>
      <c r="C900"/>
      <c r="D900"/>
    </row>
    <row r="901" spans="1:4">
      <c r="A901"/>
      <c r="B901"/>
      <c r="C901"/>
      <c r="D901"/>
    </row>
    <row r="902" spans="1:4">
      <c r="A902"/>
      <c r="B902"/>
      <c r="C902"/>
      <c r="D902"/>
    </row>
    <row r="903" spans="1:4">
      <c r="A903"/>
      <c r="B903"/>
      <c r="C903"/>
      <c r="D903"/>
    </row>
    <row r="904" spans="1:4">
      <c r="A904"/>
      <c r="B904"/>
      <c r="C904"/>
      <c r="D904"/>
    </row>
    <row r="905" spans="1:4">
      <c r="A905"/>
      <c r="B905"/>
      <c r="C905"/>
      <c r="D905"/>
    </row>
    <row r="906" spans="1:4">
      <c r="A906"/>
      <c r="B906"/>
      <c r="C906"/>
      <c r="D906"/>
    </row>
    <row r="907" spans="1:4">
      <c r="A907"/>
      <c r="B907"/>
      <c r="C907"/>
      <c r="D907"/>
    </row>
    <row r="908" spans="1:4">
      <c r="A908"/>
      <c r="B908"/>
      <c r="C908"/>
      <c r="D908"/>
    </row>
    <row r="909" spans="1:4">
      <c r="A909"/>
      <c r="B909"/>
      <c r="C909"/>
      <c r="D909"/>
    </row>
    <row r="910" spans="1:4">
      <c r="A910"/>
      <c r="B910"/>
      <c r="C910"/>
      <c r="D910"/>
    </row>
    <row r="911" spans="1:4">
      <c r="A911"/>
      <c r="B911"/>
      <c r="C911"/>
      <c r="D911"/>
    </row>
    <row r="912" spans="1:4">
      <c r="A912"/>
      <c r="B912"/>
      <c r="C912"/>
      <c r="D912"/>
    </row>
    <row r="913" spans="1:4">
      <c r="A913"/>
      <c r="B913"/>
      <c r="C913"/>
      <c r="D913"/>
    </row>
    <row r="914" spans="1:4">
      <c r="A914"/>
      <c r="B914"/>
      <c r="C914"/>
      <c r="D914"/>
    </row>
    <row r="915" spans="1:4">
      <c r="A915"/>
      <c r="B915"/>
      <c r="C915"/>
      <c r="D915"/>
    </row>
    <row r="916" spans="1:4">
      <c r="A916"/>
      <c r="B916"/>
      <c r="C916"/>
      <c r="D916"/>
    </row>
    <row r="917" spans="1:4">
      <c r="A917"/>
      <c r="B917"/>
      <c r="C917"/>
      <c r="D917"/>
    </row>
    <row r="918" spans="1:4">
      <c r="A918"/>
      <c r="B918"/>
      <c r="C918"/>
      <c r="D918"/>
    </row>
    <row r="919" spans="1:4">
      <c r="A919"/>
      <c r="B919"/>
      <c r="C919"/>
      <c r="D919"/>
    </row>
    <row r="920" spans="1:4">
      <c r="A920"/>
      <c r="B920"/>
      <c r="C920"/>
      <c r="D920"/>
    </row>
    <row r="921" spans="1:4">
      <c r="A921"/>
      <c r="B921"/>
      <c r="C921"/>
      <c r="D921"/>
    </row>
    <row r="922" spans="1:4">
      <c r="A922"/>
      <c r="B922"/>
      <c r="C922"/>
      <c r="D922"/>
    </row>
    <row r="923" spans="1:4">
      <c r="A923"/>
      <c r="B923"/>
      <c r="C923"/>
      <c r="D923"/>
    </row>
    <row r="924" spans="1:4">
      <c r="A924"/>
      <c r="B924"/>
      <c r="C924"/>
      <c r="D924"/>
    </row>
    <row r="925" spans="1:4">
      <c r="A925"/>
      <c r="B925"/>
      <c r="C925"/>
      <c r="D925"/>
    </row>
    <row r="926" spans="1:4">
      <c r="A926"/>
      <c r="B926"/>
      <c r="C926"/>
      <c r="D926"/>
    </row>
    <row r="927" spans="1:4">
      <c r="A927"/>
      <c r="B927"/>
      <c r="C927"/>
      <c r="D927"/>
    </row>
    <row r="928" spans="1:4">
      <c r="A928"/>
      <c r="B928"/>
      <c r="C928"/>
      <c r="D928"/>
    </row>
    <row r="929" spans="1:4">
      <c r="A929"/>
      <c r="B929"/>
      <c r="C929"/>
      <c r="D929"/>
    </row>
    <row r="930" spans="1:4">
      <c r="A930"/>
      <c r="B930"/>
      <c r="C930"/>
      <c r="D930"/>
    </row>
    <row r="931" spans="1:4">
      <c r="A931"/>
      <c r="B931"/>
      <c r="C931"/>
      <c r="D931"/>
    </row>
    <row r="932" spans="1:4">
      <c r="A932"/>
      <c r="B932"/>
      <c r="C932"/>
      <c r="D932"/>
    </row>
    <row r="933" spans="1:4">
      <c r="A933"/>
      <c r="B933"/>
      <c r="C933"/>
      <c r="D933"/>
    </row>
    <row r="934" spans="1:4">
      <c r="A934"/>
      <c r="B934"/>
      <c r="C934"/>
      <c r="D934"/>
    </row>
    <row r="935" spans="1:4">
      <c r="A935"/>
      <c r="B935"/>
      <c r="C935"/>
      <c r="D935"/>
    </row>
    <row r="936" spans="1:4">
      <c r="A936"/>
      <c r="B936"/>
      <c r="C936"/>
      <c r="D936"/>
    </row>
    <row r="937" spans="1:4">
      <c r="A937"/>
      <c r="B937"/>
      <c r="C937"/>
      <c r="D937"/>
    </row>
    <row r="938" spans="1:4">
      <c r="A938"/>
      <c r="B938"/>
      <c r="C938"/>
      <c r="D938"/>
    </row>
    <row r="939" spans="1:4">
      <c r="A939"/>
      <c r="B939"/>
      <c r="C939"/>
      <c r="D939"/>
    </row>
    <row r="940" spans="1:4">
      <c r="A940"/>
      <c r="B940"/>
      <c r="C940"/>
      <c r="D940"/>
    </row>
    <row r="941" spans="1:4">
      <c r="A941"/>
      <c r="B941"/>
      <c r="C941"/>
      <c r="D941"/>
    </row>
    <row r="942" spans="1:4">
      <c r="A942"/>
      <c r="B942"/>
      <c r="C942"/>
      <c r="D942"/>
    </row>
    <row r="943" spans="1:4">
      <c r="A943"/>
      <c r="B943"/>
      <c r="C943"/>
      <c r="D943"/>
    </row>
    <row r="944" spans="1:4">
      <c r="A944"/>
      <c r="B944"/>
      <c r="C944"/>
      <c r="D944"/>
    </row>
    <row r="945" spans="1:4">
      <c r="A945"/>
      <c r="B945"/>
      <c r="C945"/>
      <c r="D945"/>
    </row>
    <row r="946" spans="1:4">
      <c r="A946"/>
      <c r="B946"/>
      <c r="C946"/>
      <c r="D946"/>
    </row>
    <row r="947" spans="1:4">
      <c r="A947"/>
      <c r="B947"/>
      <c r="C947"/>
      <c r="D947"/>
    </row>
    <row r="948" spans="1:4">
      <c r="A948"/>
      <c r="B948"/>
      <c r="C948"/>
      <c r="D948"/>
    </row>
    <row r="949" spans="1:4">
      <c r="A949"/>
      <c r="B949"/>
      <c r="C949"/>
      <c r="D949"/>
    </row>
    <row r="950" spans="1:4">
      <c r="A950"/>
      <c r="B950"/>
      <c r="C950"/>
      <c r="D950"/>
    </row>
    <row r="951" spans="1:4">
      <c r="A951"/>
      <c r="B951"/>
      <c r="C951"/>
      <c r="D951"/>
    </row>
    <row r="952" spans="1:4">
      <c r="A952"/>
      <c r="B952"/>
      <c r="C952"/>
      <c r="D952"/>
    </row>
    <row r="953" spans="1:4">
      <c r="A953"/>
      <c r="B953"/>
      <c r="C953"/>
      <c r="D953"/>
    </row>
    <row r="954" spans="1:4">
      <c r="A954"/>
      <c r="B954"/>
      <c r="C954"/>
      <c r="D954"/>
    </row>
    <row r="955" spans="1:4">
      <c r="A955"/>
      <c r="B955"/>
      <c r="C955"/>
      <c r="D955"/>
    </row>
    <row r="956" spans="1:4">
      <c r="A956"/>
      <c r="B956"/>
      <c r="C956"/>
      <c r="D956"/>
    </row>
    <row r="957" spans="1:4">
      <c r="A957"/>
      <c r="B957"/>
      <c r="C957"/>
      <c r="D957"/>
    </row>
    <row r="958" spans="1:4">
      <c r="A958"/>
      <c r="B958"/>
      <c r="C958"/>
      <c r="D958"/>
    </row>
    <row r="959" spans="1:4">
      <c r="A959"/>
      <c r="B959"/>
      <c r="C959"/>
      <c r="D959"/>
    </row>
    <row r="960" spans="1:4">
      <c r="A960"/>
      <c r="B960"/>
      <c r="C960"/>
      <c r="D960"/>
    </row>
    <row r="961" spans="1:4">
      <c r="A961"/>
      <c r="B961"/>
      <c r="C961"/>
      <c r="D961"/>
    </row>
    <row r="962" spans="1:4">
      <c r="A962"/>
      <c r="B962"/>
      <c r="C962"/>
      <c r="D962"/>
    </row>
    <row r="963" spans="1:4">
      <c r="A963"/>
      <c r="B963"/>
      <c r="C963"/>
      <c r="D963"/>
    </row>
    <row r="964" spans="1:4">
      <c r="A964"/>
      <c r="B964"/>
      <c r="C964"/>
      <c r="D964"/>
    </row>
    <row r="965" spans="1:4">
      <c r="A965"/>
      <c r="B965"/>
      <c r="C965"/>
      <c r="D965"/>
    </row>
    <row r="966" spans="1:4">
      <c r="A966"/>
      <c r="B966"/>
      <c r="C966"/>
      <c r="D966"/>
    </row>
    <row r="967" spans="1:4">
      <c r="A967"/>
      <c r="B967"/>
      <c r="C967"/>
      <c r="D967"/>
    </row>
    <row r="968" spans="1:4">
      <c r="A968"/>
      <c r="B968"/>
      <c r="C968"/>
      <c r="D968"/>
    </row>
    <row r="969" spans="1:4">
      <c r="A969"/>
      <c r="B969"/>
      <c r="C969"/>
      <c r="D969"/>
    </row>
    <row r="970" spans="1:4">
      <c r="A970"/>
      <c r="B970"/>
      <c r="C970"/>
      <c r="D970"/>
    </row>
    <row r="971" spans="1:4">
      <c r="A971"/>
      <c r="B971"/>
      <c r="C971"/>
      <c r="D971"/>
    </row>
    <row r="972" spans="1:4">
      <c r="A972"/>
      <c r="B972"/>
      <c r="C972"/>
      <c r="D972"/>
    </row>
    <row r="973" spans="1:4">
      <c r="A973"/>
      <c r="B973"/>
      <c r="C973"/>
      <c r="D973"/>
    </row>
    <row r="974" spans="1:4">
      <c r="A974"/>
      <c r="B974"/>
      <c r="C974"/>
      <c r="D974"/>
    </row>
    <row r="975" spans="1:4">
      <c r="A975"/>
      <c r="B975"/>
      <c r="C975"/>
      <c r="D975"/>
    </row>
    <row r="976" spans="1:4">
      <c r="A976"/>
      <c r="B976"/>
      <c r="C976"/>
      <c r="D976"/>
    </row>
    <row r="977" spans="1:4">
      <c r="A977"/>
      <c r="B977"/>
      <c r="C977"/>
      <c r="D977"/>
    </row>
    <row r="978" spans="1:4">
      <c r="A978"/>
      <c r="B978"/>
      <c r="C978"/>
      <c r="D978"/>
    </row>
    <row r="979" spans="1:4">
      <c r="A979"/>
      <c r="B979"/>
      <c r="C979"/>
      <c r="D979"/>
    </row>
    <row r="980" spans="1:4">
      <c r="A980"/>
      <c r="B980"/>
      <c r="C980"/>
      <c r="D980"/>
    </row>
    <row r="981" spans="1:4">
      <c r="A981"/>
      <c r="B981"/>
      <c r="C981"/>
      <c r="D981"/>
    </row>
    <row r="982" spans="1:4">
      <c r="A982"/>
      <c r="B982"/>
      <c r="C982"/>
      <c r="D982"/>
    </row>
    <row r="983" spans="1:4">
      <c r="A983"/>
      <c r="B983"/>
      <c r="C983"/>
      <c r="D983"/>
    </row>
    <row r="984" spans="1:4">
      <c r="A984"/>
      <c r="B984"/>
      <c r="C984"/>
      <c r="D984"/>
    </row>
    <row r="985" spans="1:4">
      <c r="A985"/>
      <c r="B985"/>
      <c r="C985"/>
      <c r="D985"/>
    </row>
    <row r="986" spans="1:4">
      <c r="A986"/>
      <c r="B986"/>
      <c r="C986"/>
      <c r="D986"/>
    </row>
    <row r="987" spans="1:4">
      <c r="A987"/>
      <c r="B987"/>
      <c r="C987"/>
      <c r="D987"/>
    </row>
    <row r="988" spans="1:4">
      <c r="A988"/>
      <c r="B988"/>
      <c r="C988"/>
      <c r="D988"/>
    </row>
    <row r="989" spans="1:4">
      <c r="A989"/>
      <c r="B989"/>
      <c r="C989"/>
      <c r="D989"/>
    </row>
    <row r="990" spans="1:4">
      <c r="A990"/>
      <c r="B990"/>
      <c r="C990"/>
      <c r="D990"/>
    </row>
    <row r="991" spans="1:4">
      <c r="A991"/>
      <c r="B991"/>
      <c r="C991"/>
      <c r="D991"/>
    </row>
    <row r="992" spans="1:4">
      <c r="A992"/>
      <c r="B992"/>
      <c r="C992"/>
      <c r="D992"/>
    </row>
    <row r="993" spans="1:4">
      <c r="A993"/>
      <c r="B993"/>
      <c r="C993"/>
      <c r="D993"/>
    </row>
    <row r="994" spans="1:4">
      <c r="A994"/>
      <c r="B994"/>
      <c r="C994"/>
      <c r="D994"/>
    </row>
    <row r="995" spans="1:4">
      <c r="A995"/>
      <c r="B995"/>
      <c r="C995"/>
      <c r="D995"/>
    </row>
    <row r="996" spans="1:4">
      <c r="A996"/>
      <c r="B996"/>
      <c r="C996"/>
      <c r="D996"/>
    </row>
    <row r="997" spans="1:4">
      <c r="A997"/>
      <c r="B997"/>
      <c r="C997"/>
      <c r="D997"/>
    </row>
    <row r="998" spans="1:4">
      <c r="A998"/>
      <c r="B998"/>
      <c r="C998"/>
      <c r="D998"/>
    </row>
    <row r="999" spans="1:4">
      <c r="A999"/>
      <c r="B999"/>
      <c r="C999"/>
      <c r="D999"/>
    </row>
    <row r="1000" spans="1:4">
      <c r="A1000"/>
      <c r="B1000"/>
      <c r="C1000"/>
      <c r="D1000"/>
    </row>
    <row r="1001" spans="1:4">
      <c r="A1001"/>
      <c r="B1001"/>
      <c r="C1001"/>
      <c r="D1001"/>
    </row>
    <row r="1002" spans="1:4">
      <c r="A1002"/>
      <c r="B1002"/>
      <c r="C1002"/>
      <c r="D1002"/>
    </row>
    <row r="1003" spans="1:4">
      <c r="A1003"/>
      <c r="B1003"/>
      <c r="C1003"/>
      <c r="D1003"/>
    </row>
    <row r="1004" spans="1:4">
      <c r="A1004"/>
      <c r="B1004"/>
      <c r="C1004"/>
      <c r="D1004"/>
    </row>
    <row r="1005" spans="1:4">
      <c r="A1005"/>
      <c r="B1005"/>
      <c r="C1005"/>
      <c r="D1005"/>
    </row>
    <row r="1006" spans="1:4">
      <c r="A1006"/>
      <c r="B1006"/>
      <c r="C1006"/>
      <c r="D1006"/>
    </row>
    <row r="1007" spans="1:4">
      <c r="A1007"/>
      <c r="B1007"/>
      <c r="C1007"/>
      <c r="D1007"/>
    </row>
    <row r="1008" spans="1:4">
      <c r="A1008"/>
      <c r="B1008"/>
      <c r="C1008"/>
      <c r="D1008"/>
    </row>
    <row r="1009" spans="1:4">
      <c r="A1009"/>
      <c r="B1009"/>
      <c r="C1009"/>
      <c r="D1009"/>
    </row>
    <row r="1010" spans="1:4">
      <c r="A1010"/>
      <c r="B1010"/>
      <c r="C1010"/>
      <c r="D1010"/>
    </row>
    <row r="1011" spans="1:4">
      <c r="A1011"/>
      <c r="B1011"/>
      <c r="C1011"/>
      <c r="D1011"/>
    </row>
    <row r="1012" spans="1:4">
      <c r="A1012"/>
      <c r="B1012"/>
      <c r="C1012"/>
      <c r="D1012"/>
    </row>
    <row r="1013" spans="1:4">
      <c r="A1013"/>
      <c r="B1013"/>
      <c r="C1013"/>
      <c r="D1013"/>
    </row>
    <row r="1014" spans="1:4">
      <c r="A1014"/>
      <c r="B1014"/>
      <c r="C1014"/>
      <c r="D1014"/>
    </row>
    <row r="1015" spans="1:4">
      <c r="A1015"/>
      <c r="B1015"/>
      <c r="C1015"/>
      <c r="D1015"/>
    </row>
    <row r="1016" spans="1:4">
      <c r="A1016"/>
      <c r="B1016"/>
      <c r="C1016"/>
      <c r="D1016"/>
    </row>
    <row r="1017" spans="1:4">
      <c r="A1017"/>
      <c r="B1017"/>
      <c r="C1017"/>
      <c r="D1017"/>
    </row>
    <row r="1018" spans="1:4">
      <c r="A1018"/>
      <c r="B1018"/>
      <c r="C1018"/>
      <c r="D1018"/>
    </row>
    <row r="1019" spans="1:4">
      <c r="A1019"/>
      <c r="B1019"/>
      <c r="C1019"/>
      <c r="D1019"/>
    </row>
    <row r="1020" spans="1:4">
      <c r="A1020"/>
      <c r="B1020"/>
      <c r="C1020"/>
      <c r="D1020"/>
    </row>
    <row r="1021" spans="1:4">
      <c r="A1021"/>
      <c r="B1021"/>
      <c r="C1021"/>
      <c r="D1021"/>
    </row>
    <row r="1022" spans="1:4">
      <c r="A1022"/>
      <c r="B1022"/>
      <c r="C1022"/>
      <c r="D1022"/>
    </row>
    <row r="1023" spans="1:4">
      <c r="A1023"/>
      <c r="B1023"/>
      <c r="C1023"/>
      <c r="D1023"/>
    </row>
    <row r="1024" spans="1:4">
      <c r="A1024"/>
      <c r="B1024"/>
      <c r="C1024"/>
      <c r="D1024"/>
    </row>
    <row r="1025" spans="1:4">
      <c r="A1025"/>
      <c r="B1025"/>
      <c r="C1025"/>
      <c r="D1025"/>
    </row>
    <row r="1026" spans="1:4">
      <c r="A1026"/>
      <c r="B1026"/>
      <c r="C1026"/>
      <c r="D1026"/>
    </row>
    <row r="1027" spans="1:4">
      <c r="A1027"/>
      <c r="B1027"/>
      <c r="C1027"/>
      <c r="D1027"/>
    </row>
    <row r="1028" spans="1:4">
      <c r="A1028"/>
      <c r="B1028"/>
      <c r="C1028"/>
      <c r="D1028"/>
    </row>
    <row r="1029" spans="1:4">
      <c r="A1029"/>
      <c r="B1029"/>
      <c r="C1029"/>
      <c r="D1029"/>
    </row>
    <row r="1030" spans="1:4">
      <c r="A1030"/>
      <c r="B1030"/>
      <c r="C1030"/>
      <c r="D1030"/>
    </row>
    <row r="1031" spans="1:4">
      <c r="A1031"/>
      <c r="B1031"/>
      <c r="C1031"/>
      <c r="D1031"/>
    </row>
    <row r="1032" spans="1:4">
      <c r="A1032"/>
      <c r="B1032"/>
      <c r="C1032"/>
      <c r="D1032"/>
    </row>
    <row r="1033" spans="1:4">
      <c r="A1033"/>
      <c r="B1033"/>
      <c r="C1033"/>
      <c r="D1033"/>
    </row>
    <row r="1034" spans="1:4">
      <c r="A1034"/>
      <c r="B1034"/>
      <c r="C1034"/>
      <c r="D1034"/>
    </row>
    <row r="1035" spans="1:4">
      <c r="A1035"/>
      <c r="B1035"/>
      <c r="C1035"/>
      <c r="D1035"/>
    </row>
    <row r="1036" spans="1:4">
      <c r="A1036"/>
      <c r="B1036"/>
      <c r="C1036"/>
      <c r="D1036"/>
    </row>
    <row r="1037" spans="1:4">
      <c r="A1037"/>
      <c r="B1037"/>
      <c r="C1037"/>
      <c r="D1037"/>
    </row>
    <row r="1038" spans="1:4">
      <c r="A1038"/>
      <c r="B1038"/>
      <c r="C1038"/>
      <c r="D1038"/>
    </row>
    <row r="1039" spans="1:4">
      <c r="A1039"/>
      <c r="B1039"/>
      <c r="C1039"/>
      <c r="D1039"/>
    </row>
    <row r="1040" spans="1:4">
      <c r="A1040"/>
      <c r="B1040"/>
      <c r="C1040"/>
      <c r="D1040"/>
    </row>
    <row r="1041" spans="1:4">
      <c r="A1041"/>
      <c r="B1041"/>
      <c r="C1041"/>
      <c r="D1041"/>
    </row>
    <row r="1042" spans="1:4">
      <c r="A1042"/>
      <c r="B1042"/>
      <c r="C1042"/>
      <c r="D1042"/>
    </row>
    <row r="1043" spans="1:4">
      <c r="A1043"/>
      <c r="B1043"/>
      <c r="C1043"/>
      <c r="D1043"/>
    </row>
    <row r="1044" spans="1:4">
      <c r="A1044"/>
      <c r="B1044"/>
      <c r="C1044"/>
      <c r="D1044"/>
    </row>
    <row r="1045" spans="1:4">
      <c r="A1045"/>
      <c r="B1045"/>
      <c r="C1045"/>
      <c r="D1045"/>
    </row>
    <row r="1046" spans="1:4">
      <c r="A1046"/>
      <c r="B1046"/>
      <c r="C1046"/>
      <c r="D1046"/>
    </row>
    <row r="1047" spans="1:4">
      <c r="A1047"/>
      <c r="B1047"/>
      <c r="C1047"/>
      <c r="D1047"/>
    </row>
    <row r="1048" spans="1:4">
      <c r="A1048"/>
      <c r="B1048"/>
      <c r="C1048"/>
      <c r="D1048"/>
    </row>
    <row r="1049" spans="1:4">
      <c r="A1049"/>
      <c r="B1049"/>
      <c r="C1049"/>
      <c r="D1049"/>
    </row>
    <row r="1050" spans="1:4">
      <c r="A1050"/>
      <c r="B1050"/>
      <c r="C1050"/>
      <c r="D1050"/>
    </row>
    <row r="1051" spans="1:4">
      <c r="A1051"/>
      <c r="B1051"/>
      <c r="C1051"/>
      <c r="D1051"/>
    </row>
    <row r="1052" spans="1:4">
      <c r="A1052"/>
      <c r="B1052"/>
      <c r="C1052"/>
      <c r="D1052"/>
    </row>
    <row r="1053" spans="1:4">
      <c r="A1053"/>
      <c r="B1053"/>
      <c r="C1053"/>
      <c r="D1053"/>
    </row>
    <row r="1054" spans="1:4">
      <c r="A1054"/>
      <c r="B1054"/>
      <c r="C1054"/>
      <c r="D1054"/>
    </row>
    <row r="1055" spans="1:4">
      <c r="A1055"/>
      <c r="B1055"/>
      <c r="C1055"/>
      <c r="D1055"/>
    </row>
    <row r="1056" spans="1:4">
      <c r="A1056"/>
      <c r="B1056"/>
      <c r="C1056"/>
      <c r="D1056"/>
    </row>
    <row r="1057" spans="1:4">
      <c r="A1057"/>
      <c r="B1057"/>
      <c r="C1057"/>
      <c r="D1057"/>
    </row>
    <row r="1058" spans="1:4">
      <c r="A1058"/>
      <c r="B1058"/>
      <c r="C1058"/>
      <c r="D1058"/>
    </row>
    <row r="1059" spans="1:4">
      <c r="A1059"/>
      <c r="B1059"/>
      <c r="C1059"/>
      <c r="D1059"/>
    </row>
    <row r="1060" spans="1:4">
      <c r="A1060"/>
      <c r="B1060"/>
      <c r="C1060"/>
      <c r="D1060"/>
    </row>
    <row r="1061" spans="1:4">
      <c r="A1061"/>
      <c r="B1061"/>
      <c r="C1061"/>
      <c r="D1061"/>
    </row>
    <row r="1062" spans="1:4">
      <c r="A1062"/>
      <c r="B1062"/>
      <c r="C1062"/>
      <c r="D1062"/>
    </row>
    <row r="1063" spans="1:4">
      <c r="A1063"/>
      <c r="B1063"/>
      <c r="C1063"/>
      <c r="D1063"/>
    </row>
    <row r="1064" spans="1:4">
      <c r="A1064"/>
      <c r="B1064"/>
      <c r="C1064"/>
      <c r="D1064"/>
    </row>
    <row r="1065" spans="1:4">
      <c r="A1065"/>
      <c r="B1065"/>
      <c r="C1065"/>
      <c r="D1065"/>
    </row>
    <row r="1066" spans="1:4">
      <c r="A1066"/>
      <c r="B1066"/>
      <c r="C1066"/>
      <c r="D1066"/>
    </row>
    <row r="1067" spans="1:4">
      <c r="A1067"/>
      <c r="B1067"/>
      <c r="C1067"/>
      <c r="D1067"/>
    </row>
    <row r="1068" spans="1:4">
      <c r="A1068"/>
      <c r="B1068"/>
      <c r="C1068"/>
      <c r="D1068"/>
    </row>
    <row r="1069" spans="1:4">
      <c r="A1069"/>
      <c r="B1069"/>
      <c r="C1069"/>
      <c r="D1069"/>
    </row>
    <row r="1070" spans="1:4">
      <c r="A1070"/>
      <c r="B1070"/>
      <c r="C1070"/>
      <c r="D1070"/>
    </row>
    <row r="1071" spans="1:4">
      <c r="A1071"/>
      <c r="B1071"/>
      <c r="C1071"/>
      <c r="D1071"/>
    </row>
    <row r="1072" spans="1:4">
      <c r="A1072"/>
      <c r="B1072"/>
      <c r="C1072"/>
      <c r="D1072"/>
    </row>
    <row r="1073" spans="1:4">
      <c r="A1073"/>
      <c r="B1073"/>
      <c r="C1073"/>
      <c r="D1073"/>
    </row>
    <row r="1074" spans="1:4">
      <c r="A1074"/>
      <c r="B1074"/>
      <c r="C1074"/>
      <c r="D1074"/>
    </row>
    <row r="1075" spans="1:4">
      <c r="A1075"/>
      <c r="B1075"/>
      <c r="C1075"/>
      <c r="D1075"/>
    </row>
    <row r="1076" spans="1:4">
      <c r="A1076"/>
      <c r="B1076"/>
      <c r="C1076"/>
      <c r="D1076"/>
    </row>
    <row r="1077" spans="1:4">
      <c r="A1077"/>
      <c r="B1077"/>
      <c r="C1077"/>
      <c r="D1077"/>
    </row>
    <row r="1078" spans="1:4">
      <c r="A1078"/>
      <c r="B1078"/>
      <c r="C1078"/>
      <c r="D1078"/>
    </row>
    <row r="1079" spans="1:4">
      <c r="A1079"/>
      <c r="B1079"/>
      <c r="C1079"/>
      <c r="D1079"/>
    </row>
    <row r="1080" spans="1:4">
      <c r="A1080"/>
      <c r="B1080"/>
      <c r="C1080"/>
      <c r="D1080"/>
    </row>
    <row r="1081" spans="1:4">
      <c r="A1081"/>
      <c r="B1081"/>
      <c r="C1081"/>
      <c r="D1081"/>
    </row>
    <row r="1082" spans="1:4">
      <c r="A1082"/>
      <c r="B1082"/>
      <c r="C1082"/>
      <c r="D1082"/>
    </row>
    <row r="1083" spans="1:4">
      <c r="A1083"/>
      <c r="B1083"/>
      <c r="C1083"/>
      <c r="D1083"/>
    </row>
    <row r="1084" spans="1:4">
      <c r="A1084"/>
      <c r="B1084"/>
      <c r="C1084"/>
      <c r="D1084"/>
    </row>
    <row r="1085" spans="1:4">
      <c r="A1085"/>
      <c r="B1085"/>
      <c r="C1085"/>
      <c r="D1085"/>
    </row>
    <row r="1086" spans="1:4">
      <c r="A1086"/>
      <c r="B1086"/>
      <c r="C1086"/>
      <c r="D1086"/>
    </row>
    <row r="1087" spans="1:4">
      <c r="A1087"/>
      <c r="B1087"/>
      <c r="C1087"/>
      <c r="D1087"/>
    </row>
    <row r="1088" spans="1:4">
      <c r="A1088"/>
      <c r="B1088"/>
      <c r="C1088"/>
      <c r="D1088"/>
    </row>
    <row r="1089" spans="1:4">
      <c r="A1089"/>
      <c r="B1089"/>
      <c r="C1089"/>
      <c r="D1089"/>
    </row>
    <row r="1090" spans="1:4">
      <c r="A1090"/>
      <c r="B1090"/>
      <c r="C1090"/>
      <c r="D1090"/>
    </row>
    <row r="1091" spans="1:4">
      <c r="A1091"/>
      <c r="B1091"/>
      <c r="C1091"/>
      <c r="D1091"/>
    </row>
    <row r="1092" spans="1:4">
      <c r="A1092"/>
      <c r="B1092"/>
      <c r="C1092"/>
      <c r="D1092"/>
    </row>
    <row r="1093" spans="1:4">
      <c r="A1093"/>
      <c r="B1093"/>
      <c r="C1093"/>
      <c r="D1093"/>
    </row>
    <row r="1094" spans="1:4">
      <c r="A1094"/>
      <c r="B1094"/>
      <c r="C1094"/>
      <c r="D1094"/>
    </row>
    <row r="1095" spans="1:4">
      <c r="A1095"/>
      <c r="B1095"/>
      <c r="C1095"/>
      <c r="D1095"/>
    </row>
    <row r="1096" spans="1:4">
      <c r="A1096"/>
      <c r="B1096"/>
      <c r="C1096"/>
      <c r="D1096"/>
    </row>
    <row r="1097" spans="1:4">
      <c r="A1097"/>
      <c r="B1097"/>
      <c r="C1097"/>
      <c r="D1097"/>
    </row>
    <row r="1098" spans="1:4">
      <c r="A1098"/>
      <c r="B1098"/>
      <c r="C1098"/>
      <c r="D1098"/>
    </row>
    <row r="1099" spans="1:4">
      <c r="A1099"/>
      <c r="B1099"/>
      <c r="C1099"/>
      <c r="D1099"/>
    </row>
    <row r="1100" spans="1:4">
      <c r="A1100"/>
      <c r="B1100"/>
      <c r="C1100"/>
      <c r="D1100"/>
    </row>
    <row r="1101" spans="1:4">
      <c r="A1101"/>
      <c r="B1101"/>
      <c r="C1101"/>
      <c r="D1101"/>
    </row>
    <row r="1102" spans="1:4">
      <c r="A1102"/>
      <c r="B1102"/>
      <c r="C1102"/>
      <c r="D1102"/>
    </row>
    <row r="1103" spans="1:4">
      <c r="A1103"/>
      <c r="B1103"/>
      <c r="C1103"/>
      <c r="D1103"/>
    </row>
    <row r="1104" spans="1:4">
      <c r="A1104"/>
      <c r="B1104"/>
      <c r="C1104"/>
      <c r="D1104"/>
    </row>
    <row r="1105" spans="1:4">
      <c r="A1105"/>
      <c r="B1105"/>
      <c r="C1105"/>
      <c r="D1105"/>
    </row>
    <row r="1106" spans="1:4">
      <c r="A1106"/>
      <c r="B1106"/>
      <c r="C1106"/>
      <c r="D1106"/>
    </row>
    <row r="1107" spans="1:4">
      <c r="A1107"/>
      <c r="B1107"/>
      <c r="C1107"/>
      <c r="D1107"/>
    </row>
    <row r="1108" spans="1:4">
      <c r="A1108"/>
      <c r="B1108"/>
      <c r="C1108"/>
      <c r="D1108"/>
    </row>
    <row r="1109" spans="1:4">
      <c r="A1109"/>
      <c r="B1109"/>
      <c r="C1109"/>
      <c r="D1109"/>
    </row>
    <row r="1110" spans="1:4">
      <c r="A1110"/>
      <c r="B1110"/>
      <c r="C1110"/>
      <c r="D1110"/>
    </row>
    <row r="1111" spans="1:4">
      <c r="A1111"/>
      <c r="B1111"/>
      <c r="C1111"/>
      <c r="D1111"/>
    </row>
    <row r="1112" spans="1:4">
      <c r="A1112"/>
      <c r="B1112"/>
      <c r="C1112"/>
      <c r="D1112"/>
    </row>
    <row r="1113" spans="1:4">
      <c r="A1113"/>
      <c r="B1113"/>
      <c r="C1113"/>
      <c r="D1113"/>
    </row>
    <row r="1114" spans="1:4">
      <c r="A1114"/>
      <c r="B1114"/>
      <c r="C1114"/>
      <c r="D1114"/>
    </row>
    <row r="1115" spans="1:4">
      <c r="A1115"/>
      <c r="B1115"/>
      <c r="C1115"/>
      <c r="D1115"/>
    </row>
    <row r="1116" spans="1:4">
      <c r="A1116"/>
      <c r="B1116"/>
      <c r="C1116"/>
      <c r="D1116"/>
    </row>
    <row r="1117" spans="1:4">
      <c r="A1117"/>
      <c r="B1117"/>
      <c r="C1117"/>
      <c r="D1117"/>
    </row>
    <row r="1118" spans="1:4">
      <c r="A1118"/>
      <c r="B1118"/>
      <c r="C1118"/>
      <c r="D1118"/>
    </row>
    <row r="1119" spans="1:4">
      <c r="A1119"/>
      <c r="B1119"/>
      <c r="C1119"/>
      <c r="D1119"/>
    </row>
    <row r="1120" spans="1:4">
      <c r="A1120"/>
      <c r="B1120"/>
      <c r="C1120"/>
      <c r="D1120"/>
    </row>
    <row r="1121" spans="1:4">
      <c r="A1121"/>
      <c r="B1121"/>
      <c r="C1121"/>
      <c r="D1121"/>
    </row>
    <row r="1122" spans="1:4">
      <c r="A1122"/>
      <c r="B1122"/>
      <c r="C1122"/>
      <c r="D1122"/>
    </row>
    <row r="1123" spans="1:4">
      <c r="A1123"/>
      <c r="B1123"/>
      <c r="C1123"/>
      <c r="D1123"/>
    </row>
    <row r="1124" spans="1:4">
      <c r="A1124"/>
      <c r="B1124"/>
      <c r="C1124"/>
      <c r="D1124"/>
    </row>
    <row r="1125" spans="1:4">
      <c r="A1125"/>
      <c r="B1125"/>
      <c r="C1125"/>
      <c r="D1125"/>
    </row>
    <row r="1126" spans="1:4">
      <c r="A1126"/>
      <c r="B1126"/>
      <c r="C1126"/>
      <c r="D1126"/>
    </row>
    <row r="1127" spans="1:4">
      <c r="A1127"/>
      <c r="B1127"/>
      <c r="C1127"/>
      <c r="D1127"/>
    </row>
    <row r="1128" spans="1:4">
      <c r="A1128"/>
      <c r="B1128"/>
      <c r="C1128"/>
      <c r="D1128"/>
    </row>
    <row r="1129" spans="1:4">
      <c r="A1129"/>
      <c r="B1129"/>
      <c r="C1129"/>
      <c r="D1129"/>
    </row>
    <row r="1130" spans="1:4">
      <c r="A1130"/>
      <c r="B1130"/>
      <c r="C1130"/>
      <c r="D1130"/>
    </row>
    <row r="1131" spans="1:4">
      <c r="A1131"/>
      <c r="B1131"/>
      <c r="C1131"/>
      <c r="D1131"/>
    </row>
    <row r="1132" spans="1:4">
      <c r="A1132"/>
      <c r="B1132"/>
      <c r="C1132"/>
      <c r="D1132"/>
    </row>
    <row r="1133" spans="1:4">
      <c r="A1133"/>
      <c r="B1133"/>
      <c r="C1133"/>
      <c r="D1133"/>
    </row>
    <row r="1134" spans="1:4">
      <c r="A1134"/>
      <c r="B1134"/>
      <c r="C1134"/>
      <c r="D1134"/>
    </row>
    <row r="1135" spans="1:4">
      <c r="A1135"/>
      <c r="B1135"/>
      <c r="C1135"/>
      <c r="D1135"/>
    </row>
    <row r="1136" spans="1:4">
      <c r="A1136"/>
      <c r="B1136"/>
      <c r="C1136"/>
      <c r="D1136"/>
    </row>
    <row r="1137" spans="1:4">
      <c r="A1137"/>
      <c r="B1137"/>
      <c r="C1137"/>
      <c r="D1137"/>
    </row>
    <row r="1138" spans="1:4">
      <c r="A1138"/>
      <c r="B1138"/>
      <c r="C1138"/>
      <c r="D1138"/>
    </row>
    <row r="1139" spans="1:4">
      <c r="A1139"/>
      <c r="B1139"/>
      <c r="C1139"/>
      <c r="D1139"/>
    </row>
    <row r="1140" spans="1:4">
      <c r="A1140"/>
      <c r="B1140"/>
      <c r="C1140"/>
      <c r="D1140"/>
    </row>
    <row r="1141" spans="1:4">
      <c r="A1141"/>
      <c r="B1141"/>
      <c r="C1141"/>
      <c r="D1141"/>
    </row>
    <row r="1142" spans="1:4">
      <c r="A1142"/>
      <c r="B1142"/>
      <c r="C1142"/>
      <c r="D1142"/>
    </row>
    <row r="1143" spans="1:4">
      <c r="A1143"/>
      <c r="B1143"/>
      <c r="C1143"/>
      <c r="D1143"/>
    </row>
    <row r="1144" spans="1:4">
      <c r="A1144"/>
      <c r="B1144"/>
      <c r="C1144"/>
      <c r="D1144"/>
    </row>
    <row r="1145" spans="1:4">
      <c r="A1145"/>
      <c r="B1145"/>
      <c r="C1145"/>
      <c r="D1145"/>
    </row>
    <row r="1146" spans="1:4">
      <c r="A1146"/>
      <c r="B1146"/>
      <c r="C1146"/>
      <c r="D1146"/>
    </row>
    <row r="1147" spans="1:4">
      <c r="A1147"/>
      <c r="B1147"/>
      <c r="C1147"/>
      <c r="D1147"/>
    </row>
    <row r="1148" spans="1:4">
      <c r="A1148"/>
      <c r="B1148"/>
      <c r="C1148"/>
      <c r="D1148"/>
    </row>
    <row r="1149" spans="1:4">
      <c r="A1149"/>
      <c r="B1149"/>
      <c r="C1149"/>
      <c r="D1149"/>
    </row>
    <row r="1150" spans="1:4">
      <c r="A1150"/>
      <c r="B1150"/>
      <c r="C1150"/>
      <c r="D1150"/>
    </row>
    <row r="1151" spans="1:4">
      <c r="A1151"/>
      <c r="B1151"/>
      <c r="C1151"/>
      <c r="D1151"/>
    </row>
    <row r="1152" spans="1:4">
      <c r="A1152"/>
      <c r="B1152"/>
      <c r="C1152"/>
      <c r="D1152"/>
    </row>
    <row r="1153" spans="1:4">
      <c r="A1153"/>
      <c r="B1153"/>
      <c r="C1153"/>
      <c r="D1153"/>
    </row>
    <row r="1154" spans="1:4">
      <c r="A1154"/>
      <c r="B1154"/>
      <c r="C1154"/>
      <c r="D1154"/>
    </row>
    <row r="1155" spans="1:4">
      <c r="A1155"/>
      <c r="B1155"/>
      <c r="C1155"/>
      <c r="D1155"/>
    </row>
    <row r="1156" spans="1:4">
      <c r="A1156"/>
      <c r="B1156"/>
      <c r="C1156"/>
      <c r="D1156"/>
    </row>
    <row r="1157" spans="1:4">
      <c r="A1157"/>
      <c r="B1157"/>
      <c r="C1157"/>
      <c r="D1157"/>
    </row>
    <row r="1158" spans="1:4">
      <c r="A1158"/>
      <c r="B1158"/>
      <c r="C1158"/>
      <c r="D1158"/>
    </row>
    <row r="1159" spans="1:4">
      <c r="A1159"/>
      <c r="B1159"/>
      <c r="C1159"/>
      <c r="D1159"/>
    </row>
    <row r="1160" spans="1:4">
      <c r="A1160"/>
      <c r="B1160"/>
      <c r="C1160"/>
      <c r="D1160"/>
    </row>
    <row r="1161" spans="1:4">
      <c r="A1161"/>
      <c r="B1161"/>
      <c r="C1161"/>
      <c r="D1161"/>
    </row>
    <row r="1162" spans="1:4">
      <c r="A1162"/>
      <c r="B1162"/>
      <c r="C1162"/>
      <c r="D1162"/>
    </row>
    <row r="1163" spans="1:4">
      <c r="A1163"/>
      <c r="B1163"/>
      <c r="C1163"/>
      <c r="D1163"/>
    </row>
    <row r="1164" spans="1:4">
      <c r="A1164"/>
      <c r="B1164"/>
      <c r="C1164"/>
      <c r="D1164"/>
    </row>
    <row r="1165" spans="1:4">
      <c r="A1165"/>
      <c r="B1165"/>
      <c r="C1165"/>
      <c r="D1165"/>
    </row>
    <row r="1166" spans="1:4">
      <c r="A1166"/>
      <c r="B1166"/>
      <c r="C1166"/>
      <c r="D1166"/>
    </row>
    <row r="1167" spans="1:4">
      <c r="A1167"/>
      <c r="B1167"/>
      <c r="C1167"/>
      <c r="D1167"/>
    </row>
    <row r="1168" spans="1:4">
      <c r="A1168"/>
      <c r="B1168"/>
      <c r="C1168"/>
      <c r="D1168"/>
    </row>
    <row r="1169" spans="1:4">
      <c r="A1169"/>
      <c r="B1169"/>
      <c r="C1169"/>
      <c r="D1169"/>
    </row>
    <row r="1170" spans="1:4">
      <c r="A1170"/>
      <c r="B1170"/>
      <c r="C1170"/>
      <c r="D1170"/>
    </row>
    <row r="1171" spans="1:4">
      <c r="A1171"/>
      <c r="B1171"/>
      <c r="C1171"/>
      <c r="D1171"/>
    </row>
    <row r="1172" spans="1:4">
      <c r="A1172"/>
      <c r="B1172"/>
      <c r="C1172"/>
      <c r="D1172"/>
    </row>
    <row r="1173" spans="1:4">
      <c r="A1173"/>
      <c r="B1173"/>
      <c r="C1173"/>
      <c r="D1173"/>
    </row>
    <row r="1174" spans="1:4">
      <c r="A1174"/>
      <c r="B1174"/>
      <c r="C1174"/>
      <c r="D1174"/>
    </row>
    <row r="1175" spans="1:4">
      <c r="A1175"/>
      <c r="B1175"/>
      <c r="C1175"/>
      <c r="D1175"/>
    </row>
    <row r="1176" spans="1:4">
      <c r="A1176"/>
      <c r="B1176"/>
      <c r="C1176"/>
      <c r="D1176"/>
    </row>
    <row r="1177" spans="1:4">
      <c r="A1177"/>
      <c r="B1177"/>
      <c r="C1177"/>
      <c r="D1177"/>
    </row>
    <row r="1178" spans="1:4">
      <c r="A1178"/>
      <c r="B1178"/>
      <c r="C1178"/>
      <c r="D1178"/>
    </row>
    <row r="1179" spans="1:4">
      <c r="A1179"/>
      <c r="B1179"/>
      <c r="C1179"/>
      <c r="D1179"/>
    </row>
    <row r="1180" spans="1:4">
      <c r="A1180"/>
      <c r="B1180"/>
      <c r="C1180"/>
      <c r="D1180"/>
    </row>
    <row r="1181" spans="1:4">
      <c r="A1181"/>
      <c r="B1181"/>
      <c r="C1181"/>
      <c r="D1181"/>
    </row>
    <row r="1182" spans="1:4">
      <c r="A1182"/>
      <c r="B1182"/>
      <c r="C1182"/>
      <c r="D1182"/>
    </row>
    <row r="1183" spans="1:4">
      <c r="A1183"/>
      <c r="B1183"/>
      <c r="C1183"/>
      <c r="D1183"/>
    </row>
    <row r="1184" spans="1:4">
      <c r="A1184"/>
      <c r="B1184"/>
      <c r="C1184"/>
      <c r="D1184"/>
    </row>
    <row r="1185" spans="1:4">
      <c r="A1185"/>
      <c r="B1185"/>
      <c r="C1185"/>
      <c r="D1185"/>
    </row>
    <row r="1186" spans="1:4">
      <c r="A1186"/>
      <c r="B1186"/>
      <c r="C1186"/>
      <c r="D1186"/>
    </row>
    <row r="1187" spans="1:4">
      <c r="A1187"/>
      <c r="B1187"/>
      <c r="C1187"/>
      <c r="D1187"/>
    </row>
    <row r="1188" spans="1:4">
      <c r="A1188"/>
      <c r="B1188"/>
      <c r="C1188"/>
      <c r="D1188"/>
    </row>
    <row r="1189" spans="1:4">
      <c r="A1189"/>
      <c r="B1189"/>
      <c r="C1189"/>
      <c r="D1189"/>
    </row>
    <row r="1190" spans="1:4">
      <c r="A1190"/>
      <c r="B1190"/>
      <c r="C1190"/>
      <c r="D1190"/>
    </row>
    <row r="1191" spans="1:4">
      <c r="A1191"/>
      <c r="B1191"/>
      <c r="C1191"/>
      <c r="D1191"/>
    </row>
    <row r="1192" spans="1:4">
      <c r="A1192"/>
      <c r="B1192"/>
      <c r="C1192"/>
      <c r="D1192"/>
    </row>
    <row r="1193" spans="1:4">
      <c r="A1193"/>
      <c r="B1193"/>
      <c r="C1193"/>
      <c r="D1193"/>
    </row>
    <row r="1194" spans="1:4">
      <c r="A1194"/>
      <c r="B1194"/>
      <c r="C1194"/>
      <c r="D1194"/>
    </row>
    <row r="1195" spans="1:4">
      <c r="A1195"/>
      <c r="B1195"/>
      <c r="C1195"/>
      <c r="D1195"/>
    </row>
    <row r="1196" spans="1:4">
      <c r="A1196"/>
      <c r="B1196"/>
      <c r="C1196"/>
      <c r="D1196"/>
    </row>
    <row r="1197" spans="1:4">
      <c r="A1197"/>
      <c r="B1197"/>
      <c r="C1197"/>
      <c r="D1197"/>
    </row>
    <row r="1198" spans="1:4">
      <c r="A1198"/>
      <c r="B1198"/>
      <c r="C1198"/>
      <c r="D1198"/>
    </row>
    <row r="1199" spans="1:4">
      <c r="A1199"/>
      <c r="B1199"/>
      <c r="C1199"/>
      <c r="D1199"/>
    </row>
    <row r="1200" spans="1:4">
      <c r="A1200"/>
      <c r="B1200"/>
      <c r="C1200"/>
      <c r="D1200"/>
    </row>
    <row r="1201" spans="1:4">
      <c r="A1201"/>
      <c r="B1201"/>
      <c r="C1201"/>
      <c r="D1201"/>
    </row>
    <row r="1202" spans="1:4">
      <c r="A1202"/>
      <c r="B1202"/>
      <c r="C1202"/>
      <c r="D1202"/>
    </row>
    <row r="1203" spans="1:4">
      <c r="A1203"/>
      <c r="B1203"/>
      <c r="C1203"/>
      <c r="D1203"/>
    </row>
    <row r="1204" spans="1:4">
      <c r="A1204"/>
      <c r="B1204"/>
      <c r="C1204"/>
      <c r="D1204"/>
    </row>
    <row r="1205" spans="1:4">
      <c r="A1205"/>
      <c r="B1205"/>
      <c r="C1205"/>
      <c r="D1205"/>
    </row>
    <row r="1206" spans="1:4">
      <c r="A1206"/>
      <c r="B1206"/>
      <c r="C1206"/>
      <c r="D1206"/>
    </row>
    <row r="1207" spans="1:4">
      <c r="A1207"/>
      <c r="B1207"/>
      <c r="C1207"/>
      <c r="D1207"/>
    </row>
    <row r="1208" spans="1:4">
      <c r="A1208"/>
      <c r="B1208"/>
      <c r="C1208"/>
      <c r="D1208"/>
    </row>
    <row r="1209" spans="1:4">
      <c r="A1209"/>
      <c r="B1209"/>
      <c r="C1209"/>
      <c r="D1209"/>
    </row>
    <row r="1210" spans="1:4">
      <c r="A1210"/>
      <c r="B1210"/>
      <c r="C1210"/>
      <c r="D1210"/>
    </row>
    <row r="1211" spans="1:4">
      <c r="A1211"/>
      <c r="B1211"/>
      <c r="C1211"/>
      <c r="D1211"/>
    </row>
    <row r="1212" spans="1:4">
      <c r="A1212"/>
      <c r="B1212"/>
      <c r="C1212"/>
      <c r="D1212"/>
    </row>
    <row r="1213" spans="1:4">
      <c r="A1213"/>
      <c r="B1213"/>
      <c r="C1213"/>
      <c r="D1213"/>
    </row>
    <row r="1214" spans="1:4">
      <c r="A1214"/>
      <c r="B1214"/>
      <c r="C1214"/>
      <c r="D1214"/>
    </row>
    <row r="1215" spans="1:4">
      <c r="A1215"/>
      <c r="B1215"/>
      <c r="C1215"/>
      <c r="D1215"/>
    </row>
    <row r="1216" spans="1:4">
      <c r="A1216"/>
      <c r="B1216"/>
      <c r="C1216"/>
      <c r="D1216"/>
    </row>
    <row r="1217" spans="1:4">
      <c r="A1217"/>
      <c r="B1217"/>
      <c r="C1217"/>
      <c r="D1217"/>
    </row>
    <row r="1218" spans="1:4">
      <c r="A1218"/>
      <c r="B1218"/>
      <c r="C1218"/>
      <c r="D1218"/>
    </row>
    <row r="1219" spans="1:4">
      <c r="A1219"/>
      <c r="B1219"/>
      <c r="C1219"/>
      <c r="D1219"/>
    </row>
    <row r="1220" spans="1:4">
      <c r="A1220"/>
      <c r="B1220"/>
      <c r="C1220"/>
      <c r="D1220"/>
    </row>
    <row r="1221" spans="1:4">
      <c r="A1221"/>
      <c r="B1221"/>
      <c r="C1221"/>
      <c r="D1221"/>
    </row>
    <row r="1222" spans="1:4">
      <c r="A1222"/>
      <c r="B1222"/>
      <c r="C1222"/>
      <c r="D1222"/>
    </row>
    <row r="1223" spans="1:4">
      <c r="A1223"/>
      <c r="B1223"/>
      <c r="C1223"/>
      <c r="D1223"/>
    </row>
    <row r="1224" spans="1:4">
      <c r="A1224"/>
      <c r="B1224"/>
      <c r="C1224"/>
      <c r="D1224"/>
    </row>
    <row r="1225" spans="1:4">
      <c r="A1225"/>
      <c r="B1225"/>
      <c r="C1225"/>
      <c r="D1225"/>
    </row>
    <row r="1226" spans="1:4">
      <c r="A1226"/>
      <c r="B1226"/>
      <c r="C1226"/>
      <c r="D1226"/>
    </row>
    <row r="1227" spans="1:4">
      <c r="A1227"/>
      <c r="B1227"/>
      <c r="C1227"/>
      <c r="D1227"/>
    </row>
    <row r="1228" spans="1:4">
      <c r="A1228"/>
      <c r="B1228"/>
      <c r="C1228"/>
      <c r="D1228"/>
    </row>
    <row r="1229" spans="1:4">
      <c r="A1229"/>
      <c r="B1229"/>
      <c r="C1229"/>
      <c r="D1229"/>
    </row>
    <row r="1230" spans="1:4">
      <c r="A1230"/>
      <c r="B1230"/>
      <c r="C1230"/>
      <c r="D1230"/>
    </row>
    <row r="1231" spans="1:4">
      <c r="A1231"/>
      <c r="B1231"/>
      <c r="C1231"/>
      <c r="D1231"/>
    </row>
    <row r="1232" spans="1:4">
      <c r="A1232"/>
      <c r="B1232"/>
      <c r="C1232"/>
      <c r="D1232"/>
    </row>
    <row r="1233" spans="1:4">
      <c r="A1233"/>
      <c r="B1233"/>
      <c r="C1233"/>
      <c r="D1233"/>
    </row>
    <row r="1234" spans="1:4">
      <c r="A1234"/>
      <c r="B1234"/>
      <c r="C1234"/>
      <c r="D1234"/>
    </row>
    <row r="1235" spans="1:4">
      <c r="A1235"/>
      <c r="B1235"/>
      <c r="C1235"/>
      <c r="D1235"/>
    </row>
    <row r="1236" spans="1:4">
      <c r="A1236"/>
      <c r="B1236"/>
      <c r="C1236"/>
      <c r="D1236"/>
    </row>
    <row r="1237" spans="1:4">
      <c r="A1237"/>
      <c r="B1237"/>
      <c r="C1237"/>
      <c r="D1237"/>
    </row>
    <row r="1238" spans="1:4">
      <c r="A1238"/>
      <c r="B1238"/>
      <c r="C1238"/>
      <c r="D1238"/>
    </row>
    <row r="1239" spans="1:4">
      <c r="A1239"/>
      <c r="B1239"/>
      <c r="C1239"/>
      <c r="D1239"/>
    </row>
    <row r="1240" spans="1:4">
      <c r="A1240"/>
      <c r="B1240"/>
      <c r="C1240"/>
      <c r="D1240"/>
    </row>
    <row r="1241" spans="1:4">
      <c r="A1241"/>
      <c r="B1241"/>
      <c r="C1241"/>
      <c r="D1241"/>
    </row>
    <row r="1242" spans="1:4">
      <c r="A1242"/>
      <c r="B1242"/>
      <c r="C1242"/>
      <c r="D1242"/>
    </row>
    <row r="1243" spans="1:4">
      <c r="A1243"/>
      <c r="B1243"/>
      <c r="C1243"/>
      <c r="D1243"/>
    </row>
    <row r="1244" spans="1:4">
      <c r="A1244"/>
      <c r="B1244"/>
      <c r="C1244"/>
      <c r="D1244"/>
    </row>
    <row r="1245" spans="1:4">
      <c r="A1245"/>
      <c r="B1245"/>
      <c r="C1245"/>
      <c r="D1245"/>
    </row>
    <row r="1246" spans="1:4">
      <c r="A1246"/>
      <c r="B1246"/>
      <c r="C1246"/>
      <c r="D1246"/>
    </row>
    <row r="1247" spans="1:4">
      <c r="A1247"/>
      <c r="B1247"/>
      <c r="C1247"/>
      <c r="D1247"/>
    </row>
    <row r="1248" spans="1:4">
      <c r="A1248"/>
      <c r="B1248"/>
      <c r="C1248"/>
      <c r="D1248"/>
    </row>
    <row r="1249" spans="1:4">
      <c r="A1249"/>
      <c r="B1249"/>
      <c r="C1249"/>
      <c r="D1249"/>
    </row>
    <row r="1250" spans="1:4">
      <c r="A1250"/>
      <c r="B1250"/>
      <c r="C1250"/>
      <c r="D1250"/>
    </row>
    <row r="1251" spans="1:4">
      <c r="A1251"/>
      <c r="B1251"/>
      <c r="C1251"/>
      <c r="D1251"/>
    </row>
    <row r="1252" spans="1:4">
      <c r="A1252"/>
      <c r="B1252"/>
      <c r="C1252"/>
      <c r="D1252"/>
    </row>
    <row r="1253" spans="1:4">
      <c r="A1253"/>
      <c r="B1253"/>
      <c r="C1253"/>
      <c r="D1253"/>
    </row>
    <row r="1254" spans="1:4">
      <c r="A1254"/>
      <c r="B1254"/>
      <c r="C1254"/>
      <c r="D1254"/>
    </row>
    <row r="1255" spans="1:4">
      <c r="A1255"/>
      <c r="B1255"/>
      <c r="C1255"/>
      <c r="D1255"/>
    </row>
    <row r="1256" spans="1:4">
      <c r="A1256"/>
      <c r="B1256"/>
      <c r="C1256"/>
      <c r="D1256"/>
    </row>
    <row r="1257" spans="1:4">
      <c r="A1257"/>
      <c r="B1257"/>
      <c r="C1257"/>
      <c r="D1257"/>
    </row>
    <row r="1258" spans="1:4">
      <c r="A1258"/>
      <c r="B1258"/>
      <c r="C1258"/>
      <c r="D1258"/>
    </row>
    <row r="1259" spans="1:4">
      <c r="A1259"/>
      <c r="B1259"/>
      <c r="C1259"/>
      <c r="D1259"/>
    </row>
    <row r="1260" spans="1:4">
      <c r="A1260"/>
      <c r="B1260"/>
      <c r="C1260"/>
      <c r="D1260"/>
    </row>
    <row r="1261" spans="1:4">
      <c r="A1261"/>
      <c r="B1261"/>
      <c r="C1261"/>
      <c r="D1261"/>
    </row>
    <row r="1262" spans="1:4">
      <c r="A1262"/>
      <c r="B1262"/>
      <c r="C1262"/>
      <c r="D1262"/>
    </row>
    <row r="1263" spans="1:4">
      <c r="A1263"/>
      <c r="B1263"/>
      <c r="C1263"/>
      <c r="D1263"/>
    </row>
    <row r="1264" spans="1:4">
      <c r="A1264"/>
      <c r="B1264"/>
      <c r="C1264"/>
      <c r="D1264"/>
    </row>
    <row r="1265" spans="1:4">
      <c r="A1265"/>
      <c r="B1265"/>
      <c r="C1265"/>
      <c r="D1265"/>
    </row>
    <row r="1266" spans="1:4">
      <c r="A1266"/>
      <c r="B1266"/>
      <c r="C1266"/>
      <c r="D1266"/>
    </row>
    <row r="1267" spans="1:4">
      <c r="A1267"/>
      <c r="B1267"/>
      <c r="C1267"/>
      <c r="D1267"/>
    </row>
    <row r="1268" spans="1:4">
      <c r="A1268"/>
      <c r="B1268"/>
      <c r="C1268"/>
      <c r="D1268"/>
    </row>
    <row r="1269" spans="1:4">
      <c r="A1269"/>
      <c r="B1269"/>
      <c r="C1269"/>
      <c r="D1269"/>
    </row>
    <row r="1270" spans="1:4">
      <c r="A1270"/>
      <c r="B1270"/>
      <c r="C1270"/>
      <c r="D1270"/>
    </row>
    <row r="1271" spans="1:4">
      <c r="A1271"/>
      <c r="B1271"/>
      <c r="C1271"/>
      <c r="D1271"/>
    </row>
    <row r="1272" spans="1:4">
      <c r="A1272"/>
      <c r="B1272"/>
      <c r="C1272"/>
      <c r="D1272"/>
    </row>
    <row r="1273" spans="1:4">
      <c r="A1273"/>
      <c r="B1273"/>
      <c r="C1273"/>
      <c r="D1273"/>
    </row>
    <row r="1274" spans="1:4">
      <c r="A1274"/>
      <c r="B1274"/>
      <c r="C1274"/>
      <c r="D1274"/>
    </row>
    <row r="1275" spans="1:4">
      <c r="A1275"/>
      <c r="B1275"/>
      <c r="C1275"/>
      <c r="D1275"/>
    </row>
    <row r="1276" spans="1:4">
      <c r="A1276"/>
      <c r="B1276"/>
      <c r="C1276"/>
      <c r="D1276"/>
    </row>
    <row r="1277" spans="1:4">
      <c r="A1277"/>
      <c r="B1277"/>
      <c r="C1277"/>
      <c r="D1277"/>
    </row>
    <row r="1278" spans="1:4">
      <c r="A1278"/>
      <c r="B1278"/>
      <c r="C1278"/>
      <c r="D1278"/>
    </row>
    <row r="1279" spans="1:4">
      <c r="A1279"/>
      <c r="B1279"/>
      <c r="C1279"/>
      <c r="D1279"/>
    </row>
    <row r="1280" spans="1:4">
      <c r="A1280"/>
      <c r="B1280"/>
      <c r="C1280"/>
      <c r="D1280"/>
    </row>
    <row r="1281" spans="1:4">
      <c r="A1281"/>
      <c r="B1281"/>
      <c r="C1281"/>
      <c r="D1281"/>
    </row>
    <row r="1282" spans="1:4">
      <c r="A1282"/>
      <c r="B1282"/>
      <c r="C1282"/>
      <c r="D1282"/>
    </row>
    <row r="1283" spans="1:4">
      <c r="A1283"/>
      <c r="B1283"/>
      <c r="C1283"/>
      <c r="D1283"/>
    </row>
    <row r="1284" spans="1:4">
      <c r="A1284"/>
      <c r="B1284"/>
      <c r="C1284"/>
      <c r="D1284"/>
    </row>
    <row r="1285" spans="1:4">
      <c r="A1285"/>
      <c r="B1285"/>
      <c r="C1285"/>
      <c r="D1285"/>
    </row>
    <row r="1286" spans="1:4">
      <c r="A1286"/>
      <c r="B1286"/>
      <c r="C1286"/>
      <c r="D1286"/>
    </row>
    <row r="1287" spans="1:4">
      <c r="A1287"/>
      <c r="B1287"/>
      <c r="C1287"/>
      <c r="D1287"/>
    </row>
    <row r="1288" spans="1:4">
      <c r="A1288"/>
      <c r="B1288"/>
      <c r="C1288"/>
      <c r="D1288"/>
    </row>
    <row r="1289" spans="1:4">
      <c r="A1289"/>
      <c r="B1289"/>
      <c r="C1289"/>
      <c r="D1289"/>
    </row>
    <row r="1290" spans="1:4">
      <c r="A1290"/>
      <c r="B1290"/>
      <c r="C1290"/>
      <c r="D1290"/>
    </row>
    <row r="1291" spans="1:4">
      <c r="A1291"/>
      <c r="B1291"/>
      <c r="C1291"/>
      <c r="D1291"/>
    </row>
    <row r="1292" spans="1:4">
      <c r="A1292"/>
      <c r="B1292"/>
      <c r="C1292"/>
      <c r="D1292"/>
    </row>
    <row r="1293" spans="1:4">
      <c r="A1293"/>
      <c r="B1293"/>
      <c r="C1293"/>
      <c r="D1293"/>
    </row>
    <row r="1294" spans="1:4">
      <c r="A1294"/>
      <c r="B1294"/>
      <c r="C1294"/>
      <c r="D1294"/>
    </row>
    <row r="1295" spans="1:4">
      <c r="A1295"/>
      <c r="B1295"/>
      <c r="C1295"/>
      <c r="D1295"/>
    </row>
    <row r="1296" spans="1:4">
      <c r="A1296"/>
      <c r="B1296"/>
      <c r="C1296"/>
      <c r="D1296"/>
    </row>
    <row r="1297" spans="1:4">
      <c r="A1297"/>
      <c r="B1297"/>
      <c r="C1297"/>
      <c r="D1297"/>
    </row>
    <row r="1298" spans="1:4">
      <c r="A1298"/>
      <c r="B1298"/>
      <c r="C1298"/>
      <c r="D1298"/>
    </row>
    <row r="1299" spans="1:4">
      <c r="A1299"/>
      <c r="B1299"/>
      <c r="C1299"/>
      <c r="D1299"/>
    </row>
    <row r="1300" spans="1:4">
      <c r="A1300"/>
      <c r="B1300"/>
      <c r="C1300"/>
      <c r="D1300"/>
    </row>
    <row r="1301" spans="1:4">
      <c r="A1301"/>
      <c r="B1301"/>
      <c r="C1301"/>
      <c r="D1301"/>
    </row>
    <row r="1302" spans="1:4">
      <c r="A1302"/>
      <c r="B1302"/>
      <c r="C1302"/>
      <c r="D1302"/>
    </row>
    <row r="1303" spans="1:4">
      <c r="A1303"/>
      <c r="B1303"/>
      <c r="C1303"/>
      <c r="D1303"/>
    </row>
    <row r="1304" spans="1:4">
      <c r="A1304"/>
      <c r="B1304"/>
      <c r="C1304"/>
      <c r="D1304"/>
    </row>
    <row r="1305" spans="1:4">
      <c r="A1305"/>
      <c r="B1305"/>
      <c r="C1305"/>
      <c r="D1305"/>
    </row>
    <row r="1306" spans="1:4">
      <c r="A1306"/>
      <c r="B1306"/>
      <c r="C1306"/>
      <c r="D1306"/>
    </row>
    <row r="1307" spans="1:4">
      <c r="A1307"/>
      <c r="B1307"/>
      <c r="C1307"/>
      <c r="D1307"/>
    </row>
    <row r="1308" spans="1:4">
      <c r="A1308"/>
      <c r="B1308"/>
      <c r="C1308"/>
      <c r="D1308"/>
    </row>
    <row r="1309" spans="1:4">
      <c r="A1309"/>
      <c r="B1309"/>
      <c r="C1309"/>
      <c r="D1309"/>
    </row>
    <row r="1310" spans="1:4">
      <c r="A1310"/>
      <c r="B1310"/>
      <c r="C1310"/>
      <c r="D1310"/>
    </row>
    <row r="1311" spans="1:4">
      <c r="A1311"/>
      <c r="B1311"/>
      <c r="C1311"/>
      <c r="D1311"/>
    </row>
    <row r="1312" spans="1:4">
      <c r="A1312"/>
      <c r="B1312"/>
      <c r="C1312"/>
      <c r="D1312"/>
    </row>
    <row r="1313" spans="1:4">
      <c r="A1313"/>
      <c r="B1313"/>
      <c r="C1313"/>
      <c r="D1313"/>
    </row>
    <row r="1314" spans="1:4">
      <c r="A1314"/>
      <c r="B1314"/>
      <c r="C1314"/>
      <c r="D1314"/>
    </row>
    <row r="1315" spans="1:4">
      <c r="A1315"/>
      <c r="B1315"/>
      <c r="C1315"/>
      <c r="D1315"/>
    </row>
    <row r="1316" spans="1:4">
      <c r="A1316"/>
      <c r="B1316"/>
      <c r="C1316"/>
      <c r="D1316"/>
    </row>
    <row r="1317" spans="1:4">
      <c r="A1317"/>
      <c r="B1317"/>
      <c r="C1317"/>
      <c r="D1317"/>
    </row>
    <row r="1318" spans="1:4">
      <c r="A1318"/>
      <c r="B1318"/>
      <c r="C1318"/>
      <c r="D1318"/>
    </row>
    <row r="1319" spans="1:4">
      <c r="A1319"/>
      <c r="B1319"/>
      <c r="C1319"/>
      <c r="D1319"/>
    </row>
    <row r="1320" spans="1:4">
      <c r="A1320"/>
      <c r="B1320"/>
      <c r="C1320"/>
      <c r="D1320"/>
    </row>
    <row r="1321" spans="1:4">
      <c r="A1321"/>
      <c r="B1321"/>
      <c r="C1321"/>
      <c r="D1321"/>
    </row>
    <row r="1322" spans="1:4">
      <c r="A1322"/>
      <c r="B1322"/>
      <c r="C1322"/>
      <c r="D1322"/>
    </row>
    <row r="1323" spans="1:4">
      <c r="A1323"/>
      <c r="B1323"/>
      <c r="C1323"/>
      <c r="D1323"/>
    </row>
    <row r="1324" spans="1:4">
      <c r="A1324"/>
      <c r="B1324"/>
      <c r="C1324"/>
      <c r="D1324"/>
    </row>
    <row r="1325" spans="1:4">
      <c r="A1325"/>
      <c r="B1325"/>
      <c r="C1325"/>
      <c r="D1325"/>
    </row>
    <row r="1326" spans="1:4">
      <c r="A1326"/>
      <c r="B1326"/>
      <c r="C1326"/>
      <c r="D1326"/>
    </row>
    <row r="1327" spans="1:4">
      <c r="A1327"/>
      <c r="B1327"/>
      <c r="C1327"/>
      <c r="D1327"/>
    </row>
    <row r="1328" spans="1:4">
      <c r="A1328"/>
      <c r="B1328"/>
      <c r="C1328"/>
      <c r="D1328"/>
    </row>
    <row r="1329" spans="1:4">
      <c r="A1329"/>
      <c r="B1329"/>
      <c r="C1329"/>
      <c r="D1329"/>
    </row>
    <row r="1330" spans="1:4">
      <c r="A1330"/>
      <c r="B1330"/>
      <c r="C1330"/>
      <c r="D1330"/>
    </row>
    <row r="1331" spans="1:4">
      <c r="A1331"/>
      <c r="B1331"/>
      <c r="C1331"/>
      <c r="D1331"/>
    </row>
    <row r="1332" spans="1:4">
      <c r="A1332"/>
      <c r="B1332"/>
      <c r="C1332"/>
      <c r="D1332"/>
    </row>
    <row r="1333" spans="1:4">
      <c r="A1333"/>
      <c r="B1333"/>
      <c r="C1333"/>
      <c r="D1333"/>
    </row>
    <row r="1334" spans="1:4">
      <c r="A1334"/>
      <c r="B1334"/>
      <c r="C1334"/>
      <c r="D1334"/>
    </row>
    <row r="1335" spans="1:4">
      <c r="A1335"/>
      <c r="B1335"/>
      <c r="C1335"/>
      <c r="D1335"/>
    </row>
    <row r="1336" spans="1:4">
      <c r="A1336"/>
      <c r="B1336"/>
      <c r="C1336"/>
      <c r="D1336"/>
    </row>
    <row r="1337" spans="1:4">
      <c r="A1337"/>
      <c r="B1337"/>
      <c r="C1337"/>
      <c r="D1337"/>
    </row>
    <row r="1338" spans="1:4">
      <c r="A1338"/>
      <c r="B1338"/>
      <c r="C1338"/>
      <c r="D1338"/>
    </row>
    <row r="1339" spans="1:4">
      <c r="A1339"/>
      <c r="B1339"/>
      <c r="C1339"/>
      <c r="D1339"/>
    </row>
    <row r="1340" spans="1:4">
      <c r="A1340"/>
      <c r="B1340"/>
      <c r="C1340"/>
      <c r="D1340"/>
    </row>
    <row r="1341" spans="1:4">
      <c r="A1341"/>
      <c r="B1341"/>
      <c r="C1341"/>
      <c r="D1341"/>
    </row>
    <row r="1342" spans="1:4">
      <c r="A1342"/>
      <c r="B1342"/>
      <c r="C1342"/>
      <c r="D1342"/>
    </row>
    <row r="1343" spans="1:4">
      <c r="A1343"/>
      <c r="B1343"/>
      <c r="C1343"/>
      <c r="D1343"/>
    </row>
    <row r="1344" spans="1:4">
      <c r="A1344"/>
      <c r="B1344"/>
      <c r="C1344"/>
      <c r="D1344"/>
    </row>
    <row r="1345" spans="1:4">
      <c r="A1345"/>
      <c r="B1345"/>
      <c r="C1345"/>
      <c r="D1345"/>
    </row>
    <row r="1346" spans="1:4">
      <c r="A1346"/>
      <c r="B1346"/>
      <c r="C1346"/>
      <c r="D1346"/>
    </row>
    <row r="1347" spans="1:4">
      <c r="A1347"/>
      <c r="B1347"/>
      <c r="C1347"/>
      <c r="D1347"/>
    </row>
    <row r="1348" spans="1:4">
      <c r="A1348"/>
      <c r="B1348"/>
      <c r="C1348"/>
      <c r="D1348"/>
    </row>
    <row r="1349" spans="1:4">
      <c r="A1349"/>
      <c r="B1349"/>
      <c r="C1349"/>
      <c r="D1349"/>
    </row>
    <row r="1350" spans="1:4">
      <c r="A1350"/>
      <c r="B1350"/>
      <c r="C1350"/>
      <c r="D1350"/>
    </row>
    <row r="1351" spans="1:4">
      <c r="A1351"/>
      <c r="B1351"/>
      <c r="C1351"/>
      <c r="D1351"/>
    </row>
    <row r="1352" spans="1:4">
      <c r="A1352"/>
      <c r="B1352"/>
      <c r="C1352"/>
      <c r="D1352"/>
    </row>
    <row r="1353" spans="1:4">
      <c r="A1353"/>
      <c r="B1353"/>
      <c r="C1353"/>
      <c r="D1353"/>
    </row>
    <row r="1354" spans="1:4">
      <c r="A1354"/>
      <c r="B1354"/>
      <c r="C1354"/>
      <c r="D1354"/>
    </row>
    <row r="1355" spans="1:4">
      <c r="A1355"/>
      <c r="B1355"/>
      <c r="C1355"/>
      <c r="D1355"/>
    </row>
    <row r="1356" spans="1:4">
      <c r="A1356"/>
      <c r="B1356"/>
      <c r="C1356"/>
      <c r="D1356"/>
    </row>
    <row r="1357" spans="1:4">
      <c r="A1357"/>
      <c r="B1357"/>
      <c r="C1357"/>
      <c r="D1357"/>
    </row>
    <row r="1358" spans="1:4">
      <c r="A1358"/>
      <c r="B1358"/>
      <c r="C1358"/>
      <c r="D1358"/>
    </row>
    <row r="1359" spans="1:4">
      <c r="A1359"/>
      <c r="B1359"/>
      <c r="C1359"/>
      <c r="D1359"/>
    </row>
    <row r="1360" spans="1:4">
      <c r="A1360"/>
      <c r="B1360"/>
      <c r="C1360"/>
      <c r="D1360"/>
    </row>
    <row r="1361" spans="1:4">
      <c r="A1361"/>
      <c r="B1361"/>
      <c r="C1361"/>
      <c r="D1361"/>
    </row>
    <row r="1362" spans="1:4">
      <c r="A1362"/>
      <c r="B1362"/>
      <c r="C1362"/>
      <c r="D1362"/>
    </row>
    <row r="1363" spans="1:4">
      <c r="A1363"/>
      <c r="B1363"/>
      <c r="C1363"/>
      <c r="D1363"/>
    </row>
    <row r="1364" spans="1:4">
      <c r="A1364"/>
      <c r="B1364"/>
      <c r="C1364"/>
      <c r="D1364"/>
    </row>
    <row r="1365" spans="1:4">
      <c r="A1365"/>
      <c r="B1365"/>
      <c r="C1365"/>
      <c r="D1365"/>
    </row>
    <row r="1366" spans="1:4">
      <c r="A1366"/>
      <c r="B1366"/>
      <c r="C1366"/>
      <c r="D1366"/>
    </row>
    <row r="1367" spans="1:4">
      <c r="A1367"/>
      <c r="B1367"/>
      <c r="C1367"/>
      <c r="D1367"/>
    </row>
    <row r="1368" spans="1:4">
      <c r="A1368"/>
      <c r="B1368"/>
      <c r="C1368"/>
      <c r="D1368"/>
    </row>
    <row r="1369" spans="1:4">
      <c r="A1369"/>
      <c r="B1369"/>
      <c r="C1369"/>
      <c r="D1369"/>
    </row>
    <row r="1370" spans="1:4">
      <c r="A1370"/>
      <c r="B1370"/>
      <c r="C1370"/>
      <c r="D1370"/>
    </row>
    <row r="1371" spans="1:4">
      <c r="A1371"/>
      <c r="B1371"/>
      <c r="C1371"/>
      <c r="D1371"/>
    </row>
    <row r="1372" spans="1:4">
      <c r="A1372"/>
      <c r="B1372"/>
      <c r="C1372"/>
      <c r="D1372"/>
    </row>
    <row r="1373" spans="1:4">
      <c r="A1373"/>
      <c r="B1373"/>
      <c r="C1373"/>
      <c r="D1373"/>
    </row>
    <row r="1374" spans="1:4">
      <c r="A1374"/>
      <c r="B1374"/>
      <c r="C1374"/>
      <c r="D1374"/>
    </row>
    <row r="1375" spans="1:4">
      <c r="A1375"/>
      <c r="B1375"/>
      <c r="C1375"/>
      <c r="D1375"/>
    </row>
    <row r="1376" spans="1:4">
      <c r="A1376"/>
      <c r="B1376"/>
      <c r="C1376"/>
      <c r="D1376"/>
    </row>
    <row r="1377" spans="1:4">
      <c r="A1377"/>
      <c r="B1377"/>
      <c r="C1377"/>
      <c r="D1377"/>
    </row>
    <row r="1378" spans="1:4">
      <c r="A1378"/>
      <c r="B1378"/>
      <c r="C1378"/>
      <c r="D1378"/>
    </row>
    <row r="1379" spans="1:4">
      <c r="A1379"/>
      <c r="B1379"/>
      <c r="C1379"/>
      <c r="D1379"/>
    </row>
    <row r="1380" spans="1:4">
      <c r="A1380"/>
      <c r="B1380"/>
      <c r="C1380"/>
      <c r="D1380"/>
    </row>
    <row r="1381" spans="1:4">
      <c r="A1381"/>
      <c r="B1381"/>
      <c r="C1381"/>
      <c r="D1381"/>
    </row>
    <row r="1382" spans="1:4">
      <c r="A1382"/>
      <c r="B1382"/>
      <c r="C1382"/>
      <c r="D1382"/>
    </row>
    <row r="1383" spans="1:4">
      <c r="A1383"/>
      <c r="B1383"/>
      <c r="C1383"/>
      <c r="D1383"/>
    </row>
    <row r="1384" spans="1:4">
      <c r="A1384"/>
      <c r="B1384"/>
      <c r="C1384"/>
      <c r="D1384"/>
    </row>
    <row r="1385" spans="1:4">
      <c r="A1385"/>
      <c r="B1385"/>
      <c r="C1385"/>
      <c r="D1385"/>
    </row>
    <row r="1386" spans="1:4">
      <c r="A1386"/>
      <c r="B1386"/>
      <c r="C1386"/>
      <c r="D1386"/>
    </row>
    <row r="1387" spans="1:4">
      <c r="A1387"/>
      <c r="B1387"/>
      <c r="C1387"/>
      <c r="D1387"/>
    </row>
    <row r="1388" spans="1:4">
      <c r="A1388"/>
      <c r="B1388"/>
      <c r="C1388"/>
      <c r="D1388"/>
    </row>
    <row r="1389" spans="1:4">
      <c r="A1389"/>
      <c r="B1389"/>
      <c r="C1389"/>
      <c r="D1389"/>
    </row>
    <row r="1390" spans="1:4">
      <c r="A1390"/>
      <c r="B1390"/>
      <c r="C1390"/>
      <c r="D1390"/>
    </row>
    <row r="1391" spans="1:4">
      <c r="A1391"/>
      <c r="B1391"/>
      <c r="C1391"/>
      <c r="D1391"/>
    </row>
    <row r="1392" spans="1:4">
      <c r="A1392"/>
      <c r="B1392"/>
      <c r="C1392"/>
      <c r="D1392"/>
    </row>
    <row r="1393" spans="1:4">
      <c r="A1393"/>
      <c r="B1393"/>
      <c r="C1393"/>
      <c r="D1393"/>
    </row>
    <row r="1394" spans="1:4">
      <c r="A1394"/>
      <c r="B1394"/>
      <c r="C1394"/>
      <c r="D1394"/>
    </row>
    <row r="1395" spans="1:4">
      <c r="A1395"/>
      <c r="B1395"/>
      <c r="C1395"/>
      <c r="D1395"/>
    </row>
    <row r="1396" spans="1:4">
      <c r="A1396"/>
      <c r="B1396"/>
      <c r="C1396"/>
      <c r="D1396"/>
    </row>
    <row r="1397" spans="1:4">
      <c r="A1397"/>
      <c r="B1397"/>
      <c r="C1397"/>
      <c r="D1397"/>
    </row>
    <row r="1398" spans="1:4">
      <c r="A1398"/>
      <c r="B1398"/>
      <c r="C1398"/>
      <c r="D1398"/>
    </row>
    <row r="1399" spans="1:4">
      <c r="A1399"/>
      <c r="B1399"/>
      <c r="C1399"/>
      <c r="D1399"/>
    </row>
    <row r="1400" spans="1:4">
      <c r="A1400"/>
      <c r="B1400"/>
      <c r="C1400"/>
      <c r="D1400"/>
    </row>
    <row r="1401" spans="1:4">
      <c r="A1401"/>
      <c r="B1401"/>
      <c r="C1401"/>
      <c r="D1401"/>
    </row>
    <row r="1402" spans="1:4">
      <c r="A1402"/>
      <c r="B1402"/>
      <c r="C1402"/>
      <c r="D1402"/>
    </row>
    <row r="1403" spans="1:4">
      <c r="A1403"/>
      <c r="B1403"/>
      <c r="C1403"/>
      <c r="D1403"/>
    </row>
    <row r="1404" spans="1:4">
      <c r="A1404"/>
      <c r="B1404"/>
      <c r="C1404"/>
      <c r="D1404"/>
    </row>
    <row r="1405" spans="1:4">
      <c r="A1405"/>
      <c r="B1405"/>
      <c r="C1405"/>
      <c r="D1405"/>
    </row>
    <row r="1406" spans="1:4">
      <c r="A1406"/>
      <c r="B1406"/>
      <c r="C1406"/>
      <c r="D1406"/>
    </row>
    <row r="1407" spans="1:4">
      <c r="A1407"/>
      <c r="B1407"/>
      <c r="C1407"/>
      <c r="D1407"/>
    </row>
    <row r="1408" spans="1:4">
      <c r="A1408"/>
      <c r="B1408"/>
      <c r="C1408"/>
      <c r="D1408"/>
    </row>
    <row r="1409" spans="1:4">
      <c r="A1409"/>
      <c r="B1409"/>
      <c r="C1409"/>
      <c r="D1409"/>
    </row>
    <row r="1410" spans="1:4">
      <c r="A1410"/>
      <c r="B1410"/>
      <c r="C1410"/>
      <c r="D1410"/>
    </row>
    <row r="1411" spans="1:4">
      <c r="A1411"/>
      <c r="B1411"/>
      <c r="C1411"/>
      <c r="D1411"/>
    </row>
    <row r="1412" spans="1:4">
      <c r="A1412"/>
      <c r="B1412"/>
      <c r="C1412"/>
      <c r="D1412"/>
    </row>
    <row r="1413" spans="1:4">
      <c r="A1413"/>
      <c r="B1413"/>
      <c r="C1413"/>
      <c r="D1413"/>
    </row>
    <row r="1414" spans="1:4">
      <c r="A1414"/>
      <c r="B1414"/>
      <c r="C1414"/>
      <c r="D1414"/>
    </row>
    <row r="1415" spans="1:4">
      <c r="A1415"/>
      <c r="B1415"/>
      <c r="C1415"/>
      <c r="D1415"/>
    </row>
    <row r="1416" spans="1:4">
      <c r="A1416"/>
      <c r="B1416"/>
      <c r="C1416"/>
      <c r="D1416"/>
    </row>
    <row r="1417" spans="1:4">
      <c r="A1417"/>
      <c r="B1417"/>
      <c r="C1417"/>
      <c r="D1417"/>
    </row>
    <row r="1418" spans="1:4">
      <c r="A1418"/>
      <c r="B1418"/>
      <c r="C1418"/>
      <c r="D1418"/>
    </row>
    <row r="1419" spans="1:4">
      <c r="A1419"/>
      <c r="B1419"/>
      <c r="C1419"/>
      <c r="D1419"/>
    </row>
    <row r="1420" spans="1:4">
      <c r="A1420"/>
      <c r="B1420"/>
      <c r="C1420"/>
      <c r="D1420"/>
    </row>
    <row r="1421" spans="1:4">
      <c r="A1421"/>
      <c r="B1421"/>
      <c r="C1421"/>
      <c r="D1421"/>
    </row>
    <row r="1422" spans="1:4">
      <c r="A1422"/>
      <c r="B1422"/>
      <c r="C1422"/>
      <c r="D1422"/>
    </row>
    <row r="1423" spans="1:4">
      <c r="A1423"/>
      <c r="B1423"/>
      <c r="C1423"/>
      <c r="D1423"/>
    </row>
    <row r="1424" spans="1:4">
      <c r="A1424"/>
      <c r="B1424"/>
      <c r="C1424"/>
      <c r="D1424"/>
    </row>
    <row r="1425" spans="1:4">
      <c r="A1425"/>
      <c r="B1425"/>
      <c r="C1425"/>
      <c r="D1425"/>
    </row>
    <row r="1426" spans="1:4">
      <c r="A1426"/>
      <c r="B1426"/>
      <c r="C1426"/>
      <c r="D1426"/>
    </row>
    <row r="1427" spans="1:4">
      <c r="A1427"/>
      <c r="B1427"/>
      <c r="C1427"/>
      <c r="D1427"/>
    </row>
    <row r="1428" spans="1:4">
      <c r="A1428"/>
      <c r="B1428"/>
      <c r="C1428"/>
      <c r="D1428"/>
    </row>
    <row r="1429" spans="1:4">
      <c r="A1429"/>
      <c r="B1429"/>
      <c r="C1429"/>
      <c r="D1429"/>
    </row>
    <row r="1430" spans="1:4">
      <c r="A1430"/>
      <c r="B1430"/>
      <c r="C1430"/>
      <c r="D1430"/>
    </row>
    <row r="1431" spans="1:4">
      <c r="A1431"/>
      <c r="B1431"/>
      <c r="C1431"/>
      <c r="D1431"/>
    </row>
    <row r="1432" spans="1:4">
      <c r="A1432"/>
      <c r="B1432"/>
      <c r="C1432"/>
      <c r="D1432"/>
    </row>
    <row r="1433" spans="1:4">
      <c r="A1433"/>
      <c r="B1433"/>
      <c r="C1433"/>
      <c r="D1433"/>
    </row>
    <row r="1434" spans="1:4">
      <c r="A1434"/>
      <c r="B1434"/>
      <c r="C1434"/>
      <c r="D1434"/>
    </row>
    <row r="1435" spans="1:4">
      <c r="A1435"/>
      <c r="B1435"/>
      <c r="C1435"/>
      <c r="D1435"/>
    </row>
    <row r="1436" spans="1:4">
      <c r="A1436"/>
      <c r="B1436"/>
      <c r="C1436"/>
      <c r="D1436"/>
    </row>
    <row r="1437" spans="1:4">
      <c r="A1437"/>
      <c r="B1437"/>
      <c r="C1437"/>
      <c r="D1437"/>
    </row>
    <row r="1438" spans="1:4">
      <c r="A1438"/>
      <c r="B1438"/>
      <c r="C1438"/>
      <c r="D1438"/>
    </row>
    <row r="1439" spans="1:4">
      <c r="A1439"/>
      <c r="B1439"/>
      <c r="C1439"/>
      <c r="D1439"/>
    </row>
    <row r="1440" spans="1:4">
      <c r="A1440"/>
      <c r="B1440"/>
      <c r="C1440"/>
      <c r="D1440"/>
    </row>
    <row r="1441" spans="1:4">
      <c r="A1441"/>
      <c r="B1441"/>
      <c r="C1441"/>
      <c r="D1441"/>
    </row>
    <row r="1442" spans="1:4">
      <c r="A1442"/>
      <c r="B1442"/>
      <c r="C1442"/>
      <c r="D1442"/>
    </row>
    <row r="1443" spans="1:4">
      <c r="A1443"/>
      <c r="B1443"/>
      <c r="C1443"/>
      <c r="D1443"/>
    </row>
    <row r="1444" spans="1:4">
      <c r="A1444"/>
      <c r="B1444"/>
      <c r="C1444"/>
      <c r="D1444"/>
    </row>
    <row r="1445" spans="1:4">
      <c r="A1445"/>
      <c r="B1445"/>
      <c r="C1445"/>
      <c r="D1445"/>
    </row>
    <row r="1446" spans="1:4">
      <c r="A1446"/>
      <c r="B1446"/>
      <c r="C1446"/>
      <c r="D1446"/>
    </row>
    <row r="1447" spans="1:4">
      <c r="A1447"/>
      <c r="B1447"/>
      <c r="C1447"/>
      <c r="D1447"/>
    </row>
    <row r="1448" spans="1:4">
      <c r="A1448"/>
      <c r="B1448"/>
      <c r="C1448"/>
      <c r="D1448"/>
    </row>
    <row r="1449" spans="1:4">
      <c r="A1449"/>
      <c r="B1449"/>
      <c r="C1449"/>
      <c r="D1449"/>
    </row>
    <row r="1450" spans="1:4">
      <c r="A1450"/>
      <c r="B1450"/>
      <c r="C1450"/>
      <c r="D1450"/>
    </row>
    <row r="1451" spans="1:4">
      <c r="A1451"/>
      <c r="B1451"/>
      <c r="C1451"/>
      <c r="D1451"/>
    </row>
    <row r="1452" spans="1:4">
      <c r="A1452"/>
      <c r="B1452"/>
      <c r="C1452"/>
      <c r="D1452"/>
    </row>
    <row r="1453" spans="1:4">
      <c r="A1453"/>
      <c r="B1453"/>
      <c r="C1453"/>
      <c r="D1453"/>
    </row>
    <row r="1454" spans="1:4">
      <c r="A1454"/>
      <c r="B1454"/>
      <c r="C1454"/>
      <c r="D1454"/>
    </row>
    <row r="1455" spans="1:4">
      <c r="A1455"/>
      <c r="B1455"/>
      <c r="C1455"/>
      <c r="D1455"/>
    </row>
    <row r="1456" spans="1:4">
      <c r="A1456"/>
      <c r="B1456"/>
      <c r="C1456"/>
      <c r="D1456"/>
    </row>
    <row r="1457" spans="1:4">
      <c r="A1457"/>
      <c r="B1457"/>
      <c r="C1457"/>
      <c r="D1457"/>
    </row>
    <row r="1458" spans="1:4">
      <c r="A1458"/>
      <c r="B1458"/>
      <c r="C1458"/>
      <c r="D1458"/>
    </row>
    <row r="1459" spans="1:4">
      <c r="A1459"/>
      <c r="B1459"/>
      <c r="C1459"/>
      <c r="D1459"/>
    </row>
    <row r="1460" spans="1:4">
      <c r="A1460"/>
      <c r="B1460"/>
      <c r="C1460"/>
      <c r="D1460"/>
    </row>
    <row r="1461" spans="1:4">
      <c r="A1461"/>
      <c r="B1461"/>
      <c r="C1461"/>
      <c r="D1461"/>
    </row>
    <row r="1462" spans="1:4">
      <c r="A1462"/>
      <c r="B1462"/>
      <c r="C1462"/>
      <c r="D1462"/>
    </row>
    <row r="1463" spans="1:4">
      <c r="A1463"/>
      <c r="B1463"/>
      <c r="C1463"/>
      <c r="D1463"/>
    </row>
    <row r="1464" spans="1:4">
      <c r="A1464"/>
      <c r="B1464"/>
      <c r="C1464"/>
      <c r="D1464"/>
    </row>
    <row r="1465" spans="1:4">
      <c r="A1465"/>
      <c r="B1465"/>
      <c r="C1465"/>
      <c r="D1465"/>
    </row>
    <row r="1466" spans="1:4">
      <c r="A1466"/>
      <c r="B1466"/>
      <c r="C1466"/>
      <c r="D1466"/>
    </row>
    <row r="1467" spans="1:4">
      <c r="A1467"/>
      <c r="B1467"/>
      <c r="C1467"/>
      <c r="D1467"/>
    </row>
    <row r="1468" spans="1:4">
      <c r="A1468"/>
      <c r="B1468"/>
      <c r="C1468"/>
      <c r="D1468"/>
    </row>
    <row r="1469" spans="1:4">
      <c r="A1469"/>
      <c r="B1469"/>
      <c r="C1469"/>
      <c r="D1469"/>
    </row>
    <row r="1470" spans="1:4">
      <c r="A1470"/>
      <c r="B1470"/>
      <c r="C1470"/>
      <c r="D1470"/>
    </row>
    <row r="1471" spans="1:4">
      <c r="A1471"/>
      <c r="B1471"/>
      <c r="C1471"/>
      <c r="D1471"/>
    </row>
    <row r="1472" spans="1:4">
      <c r="A1472"/>
      <c r="B1472"/>
      <c r="C1472"/>
      <c r="D1472"/>
    </row>
    <row r="1473" spans="1:4">
      <c r="A1473"/>
      <c r="B1473"/>
      <c r="C1473"/>
      <c r="D1473"/>
    </row>
    <row r="1474" spans="1:4">
      <c r="A1474"/>
      <c r="B1474"/>
      <c r="C1474"/>
      <c r="D1474"/>
    </row>
    <row r="1475" spans="1:4">
      <c r="A1475"/>
      <c r="B1475"/>
      <c r="C1475"/>
      <c r="D1475"/>
    </row>
    <row r="1476" spans="1:4">
      <c r="A1476"/>
      <c r="B1476"/>
      <c r="C1476"/>
      <c r="D1476"/>
    </row>
    <row r="1477" spans="1:4">
      <c r="A1477"/>
      <c r="B1477"/>
      <c r="C1477"/>
      <c r="D1477"/>
    </row>
    <row r="1478" spans="1:4">
      <c r="A1478"/>
      <c r="B1478"/>
      <c r="C1478"/>
      <c r="D1478"/>
    </row>
    <row r="1479" spans="1:4">
      <c r="A1479"/>
      <c r="B1479"/>
      <c r="C1479"/>
      <c r="D1479"/>
    </row>
    <row r="1480" spans="1:4">
      <c r="A1480"/>
      <c r="B1480"/>
      <c r="C1480"/>
      <c r="D1480"/>
    </row>
    <row r="1481" spans="1:4">
      <c r="A1481"/>
      <c r="B1481"/>
      <c r="C1481"/>
      <c r="D1481"/>
    </row>
    <row r="1482" spans="1:4">
      <c r="A1482"/>
      <c r="B1482"/>
      <c r="C1482"/>
      <c r="D1482"/>
    </row>
    <row r="1483" spans="1:4">
      <c r="A1483"/>
      <c r="B1483"/>
      <c r="C1483"/>
      <c r="D1483"/>
    </row>
    <row r="1484" spans="1:4">
      <c r="A1484"/>
      <c r="B1484"/>
      <c r="C1484"/>
      <c r="D1484"/>
    </row>
    <row r="1485" spans="1:4">
      <c r="A1485"/>
      <c r="B1485"/>
      <c r="C1485"/>
      <c r="D1485"/>
    </row>
    <row r="1486" spans="1:4">
      <c r="A1486"/>
      <c r="B1486"/>
      <c r="C1486"/>
      <c r="D1486"/>
    </row>
    <row r="1487" spans="1:4">
      <c r="A1487"/>
      <c r="B1487"/>
      <c r="C1487"/>
      <c r="D1487"/>
    </row>
    <row r="1488" spans="1:4">
      <c r="A1488"/>
      <c r="B1488"/>
      <c r="C1488"/>
      <c r="D1488"/>
    </row>
    <row r="1489" spans="1:4">
      <c r="A1489"/>
      <c r="B1489"/>
      <c r="C1489"/>
      <c r="D1489"/>
    </row>
    <row r="1490" spans="1:4">
      <c r="A1490"/>
      <c r="B1490"/>
      <c r="C1490"/>
      <c r="D1490"/>
    </row>
    <row r="1491" spans="1:4">
      <c r="A1491"/>
      <c r="B1491"/>
      <c r="C1491"/>
      <c r="D1491"/>
    </row>
    <row r="1492" spans="1:4">
      <c r="A1492"/>
      <c r="B1492"/>
      <c r="C1492"/>
      <c r="D1492"/>
    </row>
    <row r="1493" spans="1:4">
      <c r="A1493"/>
      <c r="B1493"/>
      <c r="C1493"/>
      <c r="D1493"/>
    </row>
    <row r="1494" spans="1:4">
      <c r="A1494"/>
      <c r="B1494"/>
      <c r="C1494"/>
      <c r="D1494"/>
    </row>
    <row r="1495" spans="1:4">
      <c r="A1495"/>
      <c r="B1495"/>
      <c r="C1495"/>
      <c r="D1495"/>
    </row>
    <row r="1496" spans="1:4">
      <c r="A1496"/>
      <c r="B1496"/>
      <c r="C1496"/>
      <c r="D1496"/>
    </row>
    <row r="1497" spans="1:4">
      <c r="A1497"/>
      <c r="B1497"/>
      <c r="C1497"/>
      <c r="D1497"/>
    </row>
    <row r="1498" spans="1:4">
      <c r="A1498"/>
      <c r="B1498"/>
      <c r="C1498"/>
      <c r="D1498"/>
    </row>
    <row r="1499" spans="1:4">
      <c r="A1499"/>
      <c r="B1499"/>
      <c r="C1499"/>
      <c r="D1499"/>
    </row>
    <row r="1500" spans="1:4">
      <c r="A1500"/>
      <c r="B1500"/>
      <c r="C1500"/>
      <c r="D1500"/>
    </row>
    <row r="1501" spans="1:4">
      <c r="A1501"/>
      <c r="B1501"/>
      <c r="C1501"/>
      <c r="D1501"/>
    </row>
    <row r="1502" spans="1:4">
      <c r="A1502"/>
      <c r="B1502"/>
      <c r="C1502"/>
      <c r="D1502"/>
    </row>
    <row r="1503" spans="1:4">
      <c r="A1503"/>
      <c r="B1503"/>
      <c r="C1503"/>
      <c r="D1503"/>
    </row>
    <row r="1504" spans="1:4">
      <c r="A1504"/>
      <c r="B1504"/>
      <c r="C1504"/>
      <c r="D1504"/>
    </row>
    <row r="1505" spans="1:4">
      <c r="A1505"/>
      <c r="B1505"/>
      <c r="C1505"/>
      <c r="D1505"/>
    </row>
    <row r="1506" spans="1:4">
      <c r="A1506"/>
      <c r="B1506"/>
      <c r="C1506"/>
      <c r="D1506"/>
    </row>
    <row r="1507" spans="1:4">
      <c r="A1507"/>
      <c r="B1507"/>
      <c r="C1507"/>
      <c r="D1507"/>
    </row>
    <row r="1508" spans="1:4">
      <c r="A1508"/>
      <c r="B1508"/>
      <c r="C1508"/>
      <c r="D1508"/>
    </row>
    <row r="1509" spans="1:4">
      <c r="A1509"/>
      <c r="B1509"/>
      <c r="C1509"/>
      <c r="D1509"/>
    </row>
    <row r="1510" spans="1:4">
      <c r="A1510"/>
      <c r="B1510"/>
      <c r="C1510"/>
      <c r="D1510"/>
    </row>
    <row r="1511" spans="1:4">
      <c r="A1511"/>
      <c r="B1511"/>
      <c r="C1511"/>
      <c r="D1511"/>
    </row>
    <row r="1512" spans="1:4">
      <c r="A1512"/>
      <c r="B1512"/>
      <c r="C1512"/>
      <c r="D1512"/>
    </row>
    <row r="1513" spans="1:4">
      <c r="A1513"/>
      <c r="B1513"/>
      <c r="C1513"/>
      <c r="D1513"/>
    </row>
    <row r="1514" spans="1:4">
      <c r="A1514"/>
      <c r="B1514"/>
      <c r="C1514"/>
      <c r="D1514"/>
    </row>
    <row r="1515" spans="1:4">
      <c r="A1515"/>
      <c r="B1515"/>
      <c r="C1515"/>
      <c r="D1515"/>
    </row>
    <row r="1516" spans="1:4">
      <c r="A1516"/>
      <c r="B1516"/>
      <c r="C1516"/>
      <c r="D1516"/>
    </row>
    <row r="1517" spans="1:4">
      <c r="A1517"/>
      <c r="B1517"/>
      <c r="C1517"/>
      <c r="D1517"/>
    </row>
    <row r="1518" spans="1:4">
      <c r="A1518"/>
      <c r="B1518"/>
      <c r="C1518"/>
      <c r="D1518"/>
    </row>
    <row r="1519" spans="1:4">
      <c r="A1519"/>
      <c r="B1519"/>
      <c r="C1519"/>
      <c r="D1519"/>
    </row>
    <row r="1520" spans="1:4">
      <c r="A1520"/>
      <c r="B1520"/>
      <c r="C1520"/>
      <c r="D1520"/>
    </row>
    <row r="1521" spans="1:4">
      <c r="A1521"/>
      <c r="B1521"/>
      <c r="C1521"/>
      <c r="D1521"/>
    </row>
    <row r="1522" spans="1:4">
      <c r="A1522"/>
      <c r="B1522"/>
      <c r="C1522"/>
      <c r="D1522"/>
    </row>
    <row r="1523" spans="1:4">
      <c r="A1523"/>
      <c r="B1523"/>
      <c r="C1523"/>
      <c r="D1523"/>
    </row>
    <row r="1524" spans="1:4">
      <c r="A1524"/>
      <c r="B1524"/>
      <c r="C1524"/>
      <c r="D1524"/>
    </row>
    <row r="1525" spans="1:4">
      <c r="A1525"/>
      <c r="B1525"/>
      <c r="C1525"/>
      <c r="D1525"/>
    </row>
    <row r="1526" spans="1:4">
      <c r="A1526"/>
      <c r="B1526"/>
      <c r="C1526"/>
      <c r="D1526"/>
    </row>
    <row r="1527" spans="1:4">
      <c r="A1527"/>
      <c r="B1527"/>
      <c r="C1527"/>
      <c r="D1527"/>
    </row>
    <row r="1528" spans="1:4">
      <c r="A1528"/>
      <c r="B1528"/>
      <c r="C1528"/>
      <c r="D1528"/>
    </row>
    <row r="1529" spans="1:4">
      <c r="A1529"/>
      <c r="B1529"/>
      <c r="C1529"/>
      <c r="D1529"/>
    </row>
    <row r="1530" spans="1:4">
      <c r="A1530"/>
      <c r="B1530"/>
      <c r="C1530"/>
      <c r="D1530"/>
    </row>
    <row r="1531" spans="1:4">
      <c r="A1531"/>
      <c r="B1531"/>
      <c r="C1531"/>
      <c r="D1531"/>
    </row>
    <row r="1532" spans="1:4">
      <c r="A1532"/>
      <c r="B1532"/>
      <c r="C1532"/>
      <c r="D1532"/>
    </row>
    <row r="1533" spans="1:4">
      <c r="A1533"/>
      <c r="B1533"/>
      <c r="C1533"/>
      <c r="D1533"/>
    </row>
    <row r="1534" spans="1:4">
      <c r="A1534"/>
      <c r="B1534"/>
      <c r="C1534"/>
      <c r="D1534"/>
    </row>
    <row r="1535" spans="1:4">
      <c r="A1535"/>
      <c r="B1535"/>
      <c r="C1535"/>
      <c r="D1535"/>
    </row>
    <row r="1536" spans="1:4">
      <c r="A1536"/>
      <c r="B1536"/>
      <c r="C1536"/>
      <c r="D1536"/>
    </row>
    <row r="1537" spans="1:4">
      <c r="A1537"/>
      <c r="B1537"/>
      <c r="C1537"/>
      <c r="D1537"/>
    </row>
    <row r="1538" spans="1:4">
      <c r="A1538"/>
      <c r="B1538"/>
      <c r="C1538"/>
      <c r="D1538"/>
    </row>
    <row r="1539" spans="1:4">
      <c r="A1539"/>
      <c r="B1539"/>
      <c r="C1539"/>
      <c r="D1539"/>
    </row>
    <row r="1540" spans="1:4">
      <c r="A1540"/>
      <c r="B1540"/>
      <c r="C1540"/>
      <c r="D1540"/>
    </row>
    <row r="1541" spans="1:4">
      <c r="A1541"/>
      <c r="B1541"/>
      <c r="C1541"/>
      <c r="D1541"/>
    </row>
    <row r="1542" spans="1:4">
      <c r="A1542"/>
      <c r="B1542"/>
      <c r="C1542"/>
      <c r="D1542"/>
    </row>
    <row r="1543" spans="1:4">
      <c r="A1543"/>
      <c r="B1543"/>
      <c r="C1543"/>
      <c r="D1543"/>
    </row>
    <row r="1544" spans="1:4">
      <c r="A1544"/>
      <c r="B1544"/>
      <c r="C1544"/>
      <c r="D1544"/>
    </row>
    <row r="1545" spans="1:4">
      <c r="A1545"/>
      <c r="B1545"/>
      <c r="C1545"/>
      <c r="D1545"/>
    </row>
    <row r="1546" spans="1:4">
      <c r="A1546"/>
      <c r="B1546"/>
      <c r="C1546"/>
      <c r="D1546"/>
    </row>
    <row r="1547" spans="1:4">
      <c r="A1547"/>
      <c r="B1547"/>
      <c r="C1547"/>
      <c r="D1547"/>
    </row>
    <row r="1548" spans="1:4">
      <c r="A1548"/>
      <c r="B1548"/>
      <c r="C1548"/>
      <c r="D1548"/>
    </row>
    <row r="1549" spans="1:4">
      <c r="A1549"/>
      <c r="B1549"/>
      <c r="C1549"/>
      <c r="D1549"/>
    </row>
    <row r="1550" spans="1:4">
      <c r="A1550"/>
      <c r="B1550"/>
      <c r="C1550"/>
      <c r="D1550"/>
    </row>
    <row r="1551" spans="1:4">
      <c r="A1551"/>
      <c r="B1551"/>
      <c r="C1551"/>
      <c r="D1551"/>
    </row>
    <row r="1552" spans="1:4">
      <c r="A1552"/>
      <c r="B1552"/>
      <c r="C1552"/>
      <c r="D1552"/>
    </row>
    <row r="1553" spans="1:4">
      <c r="A1553"/>
      <c r="B1553"/>
      <c r="C1553"/>
      <c r="D1553"/>
    </row>
    <row r="1554" spans="1:4">
      <c r="A1554"/>
      <c r="B1554"/>
      <c r="C1554"/>
      <c r="D1554"/>
    </row>
    <row r="1555" spans="1:4">
      <c r="A1555"/>
      <c r="B1555"/>
      <c r="C1555"/>
      <c r="D1555"/>
    </row>
    <row r="1556" spans="1:4">
      <c r="A1556"/>
      <c r="B1556"/>
      <c r="C1556"/>
      <c r="D1556"/>
    </row>
    <row r="1557" spans="1:4">
      <c r="A1557"/>
      <c r="B1557"/>
      <c r="C1557"/>
      <c r="D1557"/>
    </row>
    <row r="1558" spans="1:4">
      <c r="A1558"/>
      <c r="B1558"/>
      <c r="C1558"/>
      <c r="D1558"/>
    </row>
    <row r="1559" spans="1:4">
      <c r="A1559"/>
      <c r="B1559"/>
      <c r="C1559"/>
      <c r="D1559"/>
    </row>
    <row r="1560" spans="1:4">
      <c r="A1560"/>
      <c r="B1560"/>
      <c r="C1560"/>
      <c r="D1560"/>
    </row>
    <row r="1561" spans="1:4">
      <c r="A1561"/>
      <c r="B1561"/>
      <c r="C1561"/>
      <c r="D1561"/>
    </row>
    <row r="1562" spans="1:4">
      <c r="A1562"/>
      <c r="B1562"/>
      <c r="C1562"/>
      <c r="D1562"/>
    </row>
    <row r="1563" spans="1:4">
      <c r="A1563"/>
      <c r="B1563"/>
      <c r="C1563"/>
      <c r="D1563"/>
    </row>
    <row r="1564" spans="1:4">
      <c r="A1564"/>
      <c r="B1564"/>
      <c r="C1564"/>
      <c r="D1564"/>
    </row>
    <row r="1565" spans="1:4">
      <c r="A1565"/>
      <c r="B1565"/>
      <c r="C1565"/>
      <c r="D1565"/>
    </row>
    <row r="1566" spans="1:4">
      <c r="A1566"/>
      <c r="B1566"/>
      <c r="C1566"/>
      <c r="D1566"/>
    </row>
    <row r="1567" spans="1:4">
      <c r="A1567"/>
      <c r="B1567"/>
      <c r="C1567"/>
      <c r="D1567"/>
    </row>
    <row r="1568" spans="1:4">
      <c r="A1568"/>
      <c r="B1568"/>
      <c r="C1568"/>
      <c r="D1568"/>
    </row>
    <row r="1569" spans="1:4">
      <c r="A1569"/>
      <c r="B1569"/>
      <c r="C1569"/>
      <c r="D1569"/>
    </row>
    <row r="1570" spans="1:4">
      <c r="A1570"/>
      <c r="B1570"/>
      <c r="C1570"/>
      <c r="D1570"/>
    </row>
    <row r="1571" spans="1:4">
      <c r="A1571"/>
      <c r="B1571"/>
      <c r="C1571"/>
      <c r="D1571"/>
    </row>
    <row r="1572" spans="1:4">
      <c r="A1572"/>
      <c r="B1572"/>
      <c r="C1572"/>
      <c r="D1572"/>
    </row>
    <row r="1573" spans="1:4">
      <c r="A1573"/>
      <c r="B1573"/>
      <c r="C1573"/>
      <c r="D1573"/>
    </row>
    <row r="1574" spans="1:4">
      <c r="A1574"/>
      <c r="B1574"/>
      <c r="C1574"/>
      <c r="D1574"/>
    </row>
    <row r="1575" spans="1:4">
      <c r="A1575"/>
      <c r="B1575"/>
      <c r="C1575"/>
      <c r="D1575"/>
    </row>
    <row r="1576" spans="1:4">
      <c r="A1576"/>
      <c r="B1576"/>
      <c r="C1576"/>
      <c r="D1576"/>
    </row>
    <row r="1577" spans="1:4">
      <c r="A1577"/>
      <c r="B1577"/>
      <c r="C1577"/>
      <c r="D1577"/>
    </row>
    <row r="1578" spans="1:4">
      <c r="A1578"/>
      <c r="B1578"/>
      <c r="C1578"/>
      <c r="D1578"/>
    </row>
    <row r="1579" spans="1:4">
      <c r="A1579"/>
      <c r="B1579"/>
      <c r="C1579"/>
      <c r="D1579"/>
    </row>
    <row r="1580" spans="1:4">
      <c r="A1580"/>
      <c r="B1580"/>
      <c r="C1580"/>
      <c r="D1580"/>
    </row>
    <row r="1581" spans="1:4">
      <c r="A1581"/>
      <c r="B1581"/>
      <c r="C1581"/>
      <c r="D1581"/>
    </row>
    <row r="1582" spans="1:4">
      <c r="A1582"/>
      <c r="B1582"/>
      <c r="C1582"/>
      <c r="D1582"/>
    </row>
    <row r="1583" spans="1:4">
      <c r="A1583"/>
      <c r="B1583"/>
      <c r="C1583"/>
      <c r="D1583"/>
    </row>
    <row r="1584" spans="1:4">
      <c r="A1584"/>
      <c r="B1584"/>
      <c r="C1584"/>
      <c r="D1584"/>
    </row>
    <row r="1585" spans="1:4">
      <c r="A1585"/>
      <c r="B1585"/>
      <c r="C1585"/>
      <c r="D1585"/>
    </row>
    <row r="1586" spans="1:4">
      <c r="A1586"/>
      <c r="B1586"/>
      <c r="C1586"/>
      <c r="D1586"/>
    </row>
    <row r="1587" spans="1:4">
      <c r="A1587"/>
      <c r="B1587"/>
      <c r="C1587"/>
      <c r="D1587"/>
    </row>
    <row r="1588" spans="1:4">
      <c r="A1588"/>
      <c r="B1588"/>
      <c r="C1588"/>
      <c r="D1588"/>
    </row>
    <row r="1589" spans="1:4">
      <c r="A1589"/>
      <c r="B1589"/>
      <c r="C1589"/>
      <c r="D1589"/>
    </row>
    <row r="1590" spans="1:4">
      <c r="A1590"/>
      <c r="B1590"/>
      <c r="C1590"/>
      <c r="D1590"/>
    </row>
    <row r="1591" spans="1:4">
      <c r="A1591"/>
      <c r="B1591"/>
      <c r="C1591"/>
      <c r="D1591"/>
    </row>
    <row r="1592" spans="1:4">
      <c r="A1592"/>
      <c r="B1592"/>
      <c r="C1592"/>
      <c r="D1592"/>
    </row>
    <row r="1593" spans="1:4">
      <c r="A1593"/>
      <c r="B1593"/>
      <c r="C1593"/>
      <c r="D1593"/>
    </row>
    <row r="1594" spans="1:4">
      <c r="A1594"/>
      <c r="B1594"/>
      <c r="C1594"/>
      <c r="D1594"/>
    </row>
    <row r="1595" spans="1:4">
      <c r="A1595"/>
      <c r="B1595"/>
      <c r="C1595"/>
      <c r="D1595"/>
    </row>
    <row r="1596" spans="1:4">
      <c r="A1596"/>
      <c r="B1596"/>
      <c r="C1596"/>
      <c r="D1596"/>
    </row>
    <row r="1597" spans="1:4">
      <c r="A1597"/>
      <c r="B1597"/>
      <c r="C1597"/>
      <c r="D1597"/>
    </row>
    <row r="1598" spans="1:4">
      <c r="A1598"/>
      <c r="B1598"/>
      <c r="C1598"/>
      <c r="D1598"/>
    </row>
    <row r="1599" spans="1:4">
      <c r="A1599"/>
      <c r="B1599"/>
      <c r="C1599"/>
      <c r="D1599"/>
    </row>
    <row r="1600" spans="1:4">
      <c r="A1600"/>
      <c r="B1600"/>
      <c r="C1600"/>
      <c r="D1600"/>
    </row>
    <row r="1601" spans="1:4">
      <c r="A1601"/>
      <c r="B1601"/>
      <c r="C1601"/>
      <c r="D1601"/>
    </row>
    <row r="1602" spans="1:4">
      <c r="A1602"/>
      <c r="B1602"/>
      <c r="C1602"/>
      <c r="D1602"/>
    </row>
    <row r="1603" spans="1:4">
      <c r="A1603"/>
      <c r="B1603"/>
      <c r="C1603"/>
      <c r="D1603"/>
    </row>
    <row r="1604" spans="1:4">
      <c r="A1604"/>
      <c r="B1604"/>
      <c r="C1604"/>
      <c r="D1604"/>
    </row>
    <row r="1605" spans="1:4">
      <c r="A1605"/>
      <c r="B1605"/>
      <c r="C1605"/>
      <c r="D1605"/>
    </row>
    <row r="1606" spans="1:4">
      <c r="A1606"/>
      <c r="B1606"/>
      <c r="C1606"/>
      <c r="D1606"/>
    </row>
    <row r="1607" spans="1:4">
      <c r="A1607"/>
      <c r="B1607"/>
      <c r="C1607"/>
      <c r="D1607"/>
    </row>
    <row r="1608" spans="1:4">
      <c r="A1608"/>
      <c r="B1608"/>
      <c r="C1608"/>
      <c r="D1608"/>
    </row>
    <row r="1609" spans="1:4">
      <c r="A1609"/>
      <c r="B1609"/>
      <c r="C1609"/>
      <c r="D1609"/>
    </row>
    <row r="1610" spans="1:4">
      <c r="A1610"/>
      <c r="B1610"/>
      <c r="C1610"/>
      <c r="D1610"/>
    </row>
    <row r="1611" spans="1:4">
      <c r="A1611"/>
      <c r="B1611"/>
      <c r="C1611"/>
      <c r="D1611"/>
    </row>
    <row r="1612" spans="1:4">
      <c r="A1612"/>
      <c r="B1612"/>
      <c r="C1612"/>
      <c r="D1612"/>
    </row>
    <row r="1613" spans="1:4">
      <c r="A1613"/>
      <c r="B1613"/>
      <c r="C1613"/>
      <c r="D1613"/>
    </row>
    <row r="1614" spans="1:4">
      <c r="A1614"/>
      <c r="B1614"/>
      <c r="C1614"/>
      <c r="D1614"/>
    </row>
    <row r="1615" spans="1:4">
      <c r="A1615"/>
      <c r="B1615"/>
      <c r="C1615"/>
      <c r="D1615"/>
    </row>
    <row r="1616" spans="1:4">
      <c r="A1616"/>
      <c r="B1616"/>
      <c r="C1616"/>
      <c r="D1616"/>
    </row>
    <row r="1617" spans="1:4">
      <c r="A1617"/>
      <c r="B1617"/>
      <c r="C1617"/>
      <c r="D1617"/>
    </row>
    <row r="1618" spans="1:4">
      <c r="A1618"/>
      <c r="B1618"/>
      <c r="C1618"/>
      <c r="D1618"/>
    </row>
    <row r="1619" spans="1:4">
      <c r="A1619"/>
      <c r="B1619"/>
      <c r="C1619"/>
      <c r="D1619"/>
    </row>
    <row r="1620" spans="1:4">
      <c r="A1620"/>
      <c r="B1620"/>
      <c r="C1620"/>
      <c r="D1620"/>
    </row>
    <row r="1621" spans="1:4">
      <c r="A1621"/>
      <c r="B1621"/>
      <c r="C1621"/>
      <c r="D1621"/>
    </row>
    <row r="1622" spans="1:4">
      <c r="A1622"/>
      <c r="B1622"/>
      <c r="C1622"/>
      <c r="D1622"/>
    </row>
    <row r="1623" spans="1:4">
      <c r="A1623"/>
      <c r="B1623"/>
      <c r="C1623"/>
      <c r="D1623"/>
    </row>
    <row r="1624" spans="1:4">
      <c r="A1624"/>
      <c r="B1624"/>
      <c r="C1624"/>
      <c r="D1624"/>
    </row>
    <row r="1625" spans="1:4">
      <c r="A1625"/>
      <c r="B1625"/>
      <c r="C1625"/>
      <c r="D1625"/>
    </row>
    <row r="1626" spans="1:4">
      <c r="A1626"/>
      <c r="B1626"/>
      <c r="C1626"/>
      <c r="D1626"/>
    </row>
    <row r="1627" spans="1:4">
      <c r="A1627"/>
      <c r="B1627"/>
      <c r="C1627"/>
      <c r="D1627"/>
    </row>
    <row r="1628" spans="1:4">
      <c r="A1628"/>
      <c r="B1628"/>
      <c r="C1628"/>
      <c r="D1628"/>
    </row>
    <row r="1629" spans="1:4">
      <c r="A1629"/>
      <c r="B1629"/>
      <c r="C1629"/>
      <c r="D1629"/>
    </row>
    <row r="1630" spans="1:4">
      <c r="A1630"/>
      <c r="B1630"/>
      <c r="C1630"/>
      <c r="D1630"/>
    </row>
    <row r="1631" spans="1:4">
      <c r="A1631"/>
      <c r="B1631"/>
      <c r="C1631"/>
      <c r="D1631"/>
    </row>
    <row r="1632" spans="1:4">
      <c r="A1632"/>
      <c r="B1632"/>
      <c r="C1632"/>
      <c r="D1632"/>
    </row>
    <row r="1633" spans="1:4">
      <c r="A1633"/>
      <c r="B1633"/>
      <c r="C1633"/>
      <c r="D1633"/>
    </row>
    <row r="1634" spans="1:4">
      <c r="A1634"/>
      <c r="B1634"/>
      <c r="C1634"/>
      <c r="D1634"/>
    </row>
    <row r="1635" spans="1:4">
      <c r="A1635"/>
      <c r="B1635"/>
      <c r="C1635"/>
      <c r="D1635"/>
    </row>
    <row r="1636" spans="1:4">
      <c r="A1636"/>
      <c r="B1636"/>
      <c r="C1636"/>
      <c r="D1636"/>
    </row>
    <row r="1637" spans="1:4">
      <c r="A1637"/>
      <c r="B1637"/>
      <c r="C1637"/>
      <c r="D1637"/>
    </row>
    <row r="1638" spans="1:4">
      <c r="A1638"/>
      <c r="B1638"/>
      <c r="C1638"/>
      <c r="D1638"/>
    </row>
    <row r="1639" spans="1:4">
      <c r="A1639"/>
      <c r="B1639"/>
      <c r="C1639"/>
      <c r="D1639"/>
    </row>
    <row r="1640" spans="1:4">
      <c r="A1640"/>
      <c r="B1640"/>
      <c r="C1640"/>
      <c r="D1640"/>
    </row>
    <row r="1641" spans="1:4">
      <c r="A1641"/>
      <c r="B1641"/>
      <c r="C1641"/>
      <c r="D1641"/>
    </row>
    <row r="1642" spans="1:4">
      <c r="A1642"/>
      <c r="B1642"/>
      <c r="C1642"/>
      <c r="D1642"/>
    </row>
    <row r="1643" spans="1:4">
      <c r="A1643"/>
      <c r="B1643"/>
      <c r="C1643"/>
      <c r="D1643"/>
    </row>
    <row r="1644" spans="1:4">
      <c r="A1644"/>
      <c r="B1644"/>
      <c r="C1644"/>
      <c r="D1644"/>
    </row>
    <row r="1645" spans="1:4">
      <c r="A1645"/>
      <c r="B1645"/>
      <c r="C1645"/>
      <c r="D1645"/>
    </row>
    <row r="1646" spans="1:4">
      <c r="A1646"/>
      <c r="B1646"/>
      <c r="C1646"/>
      <c r="D1646"/>
    </row>
    <row r="1647" spans="1:4">
      <c r="A1647"/>
      <c r="B1647"/>
      <c r="C1647"/>
      <c r="D1647"/>
    </row>
    <row r="1648" spans="1:4">
      <c r="A1648"/>
      <c r="B1648"/>
      <c r="C1648"/>
      <c r="D1648"/>
    </row>
    <row r="1649" spans="1:4">
      <c r="A1649"/>
      <c r="B1649"/>
      <c r="C1649"/>
      <c r="D1649"/>
    </row>
    <row r="1650" spans="1:4">
      <c r="A1650"/>
      <c r="B1650"/>
      <c r="C1650"/>
      <c r="D1650"/>
    </row>
    <row r="1651" spans="1:4">
      <c r="A1651"/>
      <c r="B1651"/>
      <c r="C1651"/>
      <c r="D1651"/>
    </row>
    <row r="1652" spans="1:4">
      <c r="A1652"/>
      <c r="B1652"/>
      <c r="C1652"/>
      <c r="D1652"/>
    </row>
    <row r="1653" spans="1:4">
      <c r="A1653"/>
      <c r="B1653"/>
      <c r="C1653"/>
      <c r="D1653"/>
    </row>
    <row r="1654" spans="1:4">
      <c r="A1654"/>
      <c r="B1654"/>
      <c r="C1654"/>
      <c r="D1654"/>
    </row>
    <row r="1655" spans="1:4">
      <c r="A1655"/>
      <c r="B1655"/>
      <c r="C1655"/>
      <c r="D1655"/>
    </row>
    <row r="1656" spans="1:4">
      <c r="A1656"/>
      <c r="B1656"/>
      <c r="C1656"/>
      <c r="D1656"/>
    </row>
    <row r="1657" spans="1:4">
      <c r="A1657"/>
      <c r="B1657"/>
      <c r="C1657"/>
      <c r="D1657"/>
    </row>
    <row r="1658" spans="1:4">
      <c r="A1658"/>
      <c r="B1658"/>
      <c r="C1658"/>
      <c r="D1658"/>
    </row>
    <row r="1659" spans="1:4">
      <c r="A1659"/>
      <c r="B1659"/>
      <c r="C1659"/>
      <c r="D1659"/>
    </row>
    <row r="1660" spans="1:4">
      <c r="A1660"/>
      <c r="B1660"/>
      <c r="C1660"/>
      <c r="D1660"/>
    </row>
    <row r="1661" spans="1:4">
      <c r="A1661"/>
      <c r="B1661"/>
      <c r="C1661"/>
      <c r="D1661"/>
    </row>
    <row r="1662" spans="1:4">
      <c r="A1662"/>
      <c r="B1662"/>
      <c r="C1662"/>
      <c r="D1662"/>
    </row>
    <row r="1663" spans="1:4">
      <c r="A1663"/>
      <c r="B1663"/>
      <c r="C1663"/>
      <c r="D1663"/>
    </row>
    <row r="1664" spans="1:4">
      <c r="A1664"/>
      <c r="B1664"/>
      <c r="C1664"/>
      <c r="D1664"/>
    </row>
    <row r="1665" spans="1:4">
      <c r="A1665"/>
      <c r="B1665"/>
      <c r="C1665"/>
      <c r="D1665"/>
    </row>
    <row r="1666" spans="1:4">
      <c r="A1666"/>
      <c r="B1666"/>
      <c r="C1666"/>
      <c r="D1666"/>
    </row>
    <row r="1667" spans="1:4">
      <c r="A1667"/>
      <c r="B1667"/>
      <c r="C1667"/>
      <c r="D1667"/>
    </row>
    <row r="1668" spans="1:4">
      <c r="A1668"/>
      <c r="B1668"/>
      <c r="C1668"/>
      <c r="D1668"/>
    </row>
    <row r="1669" spans="1:4">
      <c r="A1669"/>
      <c r="B1669"/>
      <c r="C1669"/>
      <c r="D1669"/>
    </row>
    <row r="1670" spans="1:4">
      <c r="A1670"/>
      <c r="B1670"/>
      <c r="C1670"/>
      <c r="D1670"/>
    </row>
    <row r="1671" spans="1:4">
      <c r="A1671"/>
      <c r="B1671"/>
      <c r="C1671"/>
      <c r="D1671"/>
    </row>
    <row r="1672" spans="1:4">
      <c r="A1672"/>
      <c r="B1672"/>
      <c r="C1672"/>
      <c r="D1672"/>
    </row>
    <row r="1673" spans="1:4">
      <c r="A1673"/>
      <c r="B1673"/>
      <c r="C1673"/>
      <c r="D1673"/>
    </row>
    <row r="1674" spans="1:4">
      <c r="A1674"/>
      <c r="B1674"/>
      <c r="C1674"/>
      <c r="D1674"/>
    </row>
    <row r="1675" spans="1:4">
      <c r="A1675"/>
      <c r="B1675"/>
      <c r="C1675"/>
      <c r="D1675"/>
    </row>
    <row r="1676" spans="1:4">
      <c r="A1676"/>
      <c r="B1676"/>
      <c r="C1676"/>
      <c r="D1676"/>
    </row>
    <row r="1677" spans="1:4">
      <c r="A1677"/>
      <c r="B1677"/>
      <c r="C1677"/>
      <c r="D1677"/>
    </row>
    <row r="1678" spans="1:4">
      <c r="A1678"/>
      <c r="B1678"/>
      <c r="C1678"/>
      <c r="D1678"/>
    </row>
    <row r="1679" spans="1:4">
      <c r="A1679"/>
      <c r="B1679"/>
      <c r="C1679"/>
      <c r="D1679"/>
    </row>
    <row r="1680" spans="1:4">
      <c r="A1680"/>
      <c r="B1680"/>
      <c r="C1680"/>
      <c r="D1680"/>
    </row>
    <row r="1681" spans="1:4">
      <c r="A1681"/>
      <c r="B1681"/>
      <c r="C1681"/>
      <c r="D1681"/>
    </row>
    <row r="1682" spans="1:4">
      <c r="A1682"/>
      <c r="B1682"/>
      <c r="C1682"/>
      <c r="D1682"/>
    </row>
    <row r="1683" spans="1:4">
      <c r="A1683"/>
      <c r="B1683"/>
      <c r="C1683"/>
      <c r="D1683"/>
    </row>
    <row r="1684" spans="1:4">
      <c r="A1684"/>
      <c r="B1684"/>
      <c r="C1684"/>
      <c r="D1684"/>
    </row>
    <row r="1685" spans="1:4">
      <c r="A1685"/>
      <c r="B1685"/>
      <c r="C1685"/>
      <c r="D1685"/>
    </row>
    <row r="1686" spans="1:4">
      <c r="A1686"/>
      <c r="B1686"/>
      <c r="C1686"/>
      <c r="D1686"/>
    </row>
    <row r="1687" spans="1:4">
      <c r="A1687"/>
      <c r="B1687"/>
      <c r="C1687"/>
      <c r="D1687"/>
    </row>
    <row r="1688" spans="1:4">
      <c r="A1688"/>
      <c r="B1688"/>
      <c r="C1688"/>
      <c r="D1688"/>
    </row>
    <row r="1689" spans="1:4">
      <c r="A1689"/>
      <c r="B1689"/>
      <c r="C1689"/>
      <c r="D1689"/>
    </row>
    <row r="1690" spans="1:4">
      <c r="A1690"/>
      <c r="B1690"/>
      <c r="C1690"/>
      <c r="D1690"/>
    </row>
    <row r="1691" spans="1:4">
      <c r="A1691"/>
      <c r="B1691"/>
      <c r="C1691"/>
      <c r="D1691"/>
    </row>
    <row r="1692" spans="1:4">
      <c r="A1692"/>
      <c r="B1692"/>
      <c r="C1692"/>
      <c r="D1692"/>
    </row>
    <row r="1693" spans="1:4">
      <c r="A1693"/>
      <c r="B1693"/>
      <c r="C1693"/>
      <c r="D1693"/>
    </row>
    <row r="1694" spans="1:4">
      <c r="A1694"/>
      <c r="B1694"/>
      <c r="C1694"/>
      <c r="D1694"/>
    </row>
    <row r="1695" spans="1:4">
      <c r="A1695"/>
      <c r="B1695"/>
      <c r="C1695"/>
      <c r="D1695"/>
    </row>
    <row r="1696" spans="1:4">
      <c r="A1696"/>
      <c r="B1696"/>
      <c r="C1696"/>
      <c r="D1696"/>
    </row>
    <row r="1697" spans="1:4">
      <c r="A1697"/>
      <c r="B1697"/>
      <c r="C1697"/>
      <c r="D1697"/>
    </row>
    <row r="1698" spans="1:4">
      <c r="A1698"/>
      <c r="B1698"/>
      <c r="C1698"/>
      <c r="D1698"/>
    </row>
    <row r="1699" spans="1:4">
      <c r="A1699"/>
      <c r="B1699"/>
      <c r="C1699"/>
      <c r="D1699"/>
    </row>
    <row r="1700" spans="1:4">
      <c r="A1700"/>
      <c r="B1700"/>
      <c r="C1700"/>
      <c r="D1700"/>
    </row>
    <row r="1701" spans="1:4">
      <c r="A1701"/>
      <c r="B1701"/>
      <c r="C1701"/>
      <c r="D1701"/>
    </row>
    <row r="1702" spans="1:4">
      <c r="A1702"/>
      <c r="B1702"/>
      <c r="C1702"/>
      <c r="D1702"/>
    </row>
    <row r="1703" spans="1:4">
      <c r="A1703"/>
      <c r="B1703"/>
      <c r="C1703"/>
      <c r="D1703"/>
    </row>
    <row r="1704" spans="1:4">
      <c r="A1704"/>
      <c r="B1704"/>
      <c r="C1704"/>
      <c r="D1704"/>
    </row>
    <row r="1705" spans="1:4">
      <c r="A1705"/>
      <c r="B1705"/>
      <c r="C1705"/>
      <c r="D1705"/>
    </row>
    <row r="1706" spans="1:4">
      <c r="A1706"/>
      <c r="B1706"/>
      <c r="C1706"/>
      <c r="D1706"/>
    </row>
    <row r="1707" spans="1:4">
      <c r="A1707"/>
      <c r="B1707"/>
      <c r="C1707"/>
      <c r="D1707"/>
    </row>
    <row r="1708" spans="1:4">
      <c r="A1708"/>
      <c r="B1708"/>
      <c r="C1708"/>
      <c r="D1708"/>
    </row>
    <row r="1709" spans="1:4">
      <c r="A1709"/>
      <c r="B1709"/>
      <c r="C1709"/>
      <c r="D1709"/>
    </row>
    <row r="1710" spans="1:4">
      <c r="A1710"/>
      <c r="B1710"/>
      <c r="C1710"/>
      <c r="D1710"/>
    </row>
    <row r="1711" spans="1:4">
      <c r="A1711"/>
      <c r="B1711"/>
      <c r="C1711"/>
      <c r="D1711"/>
    </row>
    <row r="1712" spans="1:4">
      <c r="A1712"/>
      <c r="B1712"/>
      <c r="C1712"/>
      <c r="D1712"/>
    </row>
    <row r="1713" spans="1:4">
      <c r="A1713"/>
      <c r="B1713"/>
      <c r="C1713"/>
      <c r="D1713"/>
    </row>
    <row r="1714" spans="1:4">
      <c r="A1714"/>
      <c r="B1714"/>
      <c r="C1714"/>
      <c r="D1714"/>
    </row>
    <row r="1715" spans="1:4">
      <c r="A1715"/>
      <c r="B1715"/>
      <c r="C1715"/>
      <c r="D1715"/>
    </row>
    <row r="1716" spans="1:4">
      <c r="A1716"/>
      <c r="B1716"/>
      <c r="C1716"/>
      <c r="D1716"/>
    </row>
    <row r="1717" spans="1:4">
      <c r="A1717"/>
      <c r="B1717"/>
      <c r="C1717"/>
      <c r="D1717"/>
    </row>
    <row r="1718" spans="1:4">
      <c r="A1718"/>
      <c r="B1718"/>
      <c r="C1718"/>
      <c r="D1718"/>
    </row>
    <row r="1719" spans="1:4">
      <c r="A1719"/>
      <c r="B1719"/>
      <c r="C1719"/>
      <c r="D1719"/>
    </row>
    <row r="1720" spans="1:4">
      <c r="A1720"/>
      <c r="B1720"/>
      <c r="C1720"/>
      <c r="D1720"/>
    </row>
    <row r="1721" spans="1:4">
      <c r="A1721"/>
      <c r="B1721"/>
      <c r="C1721"/>
      <c r="D1721"/>
    </row>
    <row r="1722" spans="1:4">
      <c r="A1722"/>
      <c r="B1722"/>
      <c r="C1722"/>
      <c r="D1722"/>
    </row>
    <row r="1723" spans="1:4">
      <c r="A1723"/>
      <c r="B1723"/>
      <c r="C1723"/>
      <c r="D1723"/>
    </row>
    <row r="1724" spans="1:4">
      <c r="A1724"/>
      <c r="B1724"/>
      <c r="C1724"/>
      <c r="D1724"/>
    </row>
    <row r="1725" spans="1:4">
      <c r="A1725"/>
      <c r="B1725"/>
      <c r="C1725"/>
      <c r="D1725"/>
    </row>
    <row r="1726" spans="1:4">
      <c r="A1726"/>
      <c r="B1726"/>
      <c r="C1726"/>
      <c r="D1726"/>
    </row>
    <row r="1727" spans="1:4">
      <c r="A1727"/>
      <c r="B1727"/>
      <c r="C1727"/>
      <c r="D1727"/>
    </row>
    <row r="1728" spans="1:4">
      <c r="A1728"/>
      <c r="B1728"/>
      <c r="C1728"/>
      <c r="D1728"/>
    </row>
    <row r="1729" spans="1:4">
      <c r="A1729"/>
      <c r="B1729"/>
      <c r="C1729"/>
      <c r="D1729"/>
    </row>
    <row r="1730" spans="1:4">
      <c r="A1730"/>
      <c r="B1730"/>
      <c r="C1730"/>
      <c r="D1730"/>
    </row>
    <row r="1731" spans="1:4">
      <c r="A1731"/>
      <c r="B1731"/>
      <c r="C1731"/>
      <c r="D1731"/>
    </row>
    <row r="1732" spans="1:4">
      <c r="A1732"/>
      <c r="B1732"/>
      <c r="C1732"/>
      <c r="D1732"/>
    </row>
    <row r="1733" spans="1:4">
      <c r="A1733"/>
      <c r="B1733"/>
      <c r="C1733"/>
      <c r="D1733"/>
    </row>
    <row r="1734" spans="1:4">
      <c r="A1734"/>
      <c r="B1734"/>
      <c r="C1734"/>
      <c r="D1734"/>
    </row>
    <row r="1735" spans="1:4">
      <c r="A1735"/>
      <c r="B1735"/>
      <c r="C1735"/>
      <c r="D1735"/>
    </row>
    <row r="1736" spans="1:4">
      <c r="A1736"/>
      <c r="B1736"/>
      <c r="C1736"/>
      <c r="D1736"/>
    </row>
    <row r="1737" spans="1:4">
      <c r="A1737"/>
      <c r="B1737"/>
      <c r="C1737"/>
      <c r="D1737"/>
    </row>
    <row r="1738" spans="1:4">
      <c r="A1738"/>
      <c r="B1738"/>
      <c r="C1738"/>
      <c r="D1738"/>
    </row>
    <row r="1739" spans="1:4">
      <c r="A1739"/>
      <c r="B1739"/>
      <c r="C1739"/>
      <c r="D1739"/>
    </row>
    <row r="1740" spans="1:4">
      <c r="A1740"/>
      <c r="B1740"/>
      <c r="C1740"/>
      <c r="D1740"/>
    </row>
    <row r="1741" spans="1:4">
      <c r="A1741"/>
      <c r="B1741"/>
      <c r="C1741"/>
      <c r="D1741"/>
    </row>
    <row r="1742" spans="1:4">
      <c r="A1742"/>
      <c r="B1742"/>
      <c r="C1742"/>
      <c r="D1742"/>
    </row>
    <row r="1743" spans="1:4">
      <c r="A1743"/>
      <c r="B1743"/>
      <c r="C1743"/>
      <c r="D1743"/>
    </row>
    <row r="1744" spans="1:4">
      <c r="A1744"/>
      <c r="B1744"/>
      <c r="C1744"/>
      <c r="D1744"/>
    </row>
    <row r="1745" spans="1:4">
      <c r="A1745"/>
      <c r="B1745"/>
      <c r="C1745"/>
      <c r="D1745"/>
    </row>
    <row r="1746" spans="1:4">
      <c r="A1746"/>
      <c r="B1746"/>
      <c r="C1746"/>
      <c r="D1746"/>
    </row>
    <row r="1747" spans="1:4">
      <c r="A1747"/>
      <c r="B1747"/>
      <c r="C1747"/>
      <c r="D1747"/>
    </row>
    <row r="1748" spans="1:4">
      <c r="A1748"/>
      <c r="B1748"/>
      <c r="C1748"/>
      <c r="D1748"/>
    </row>
    <row r="1749" spans="1:4">
      <c r="A1749"/>
      <c r="B1749"/>
      <c r="C1749"/>
      <c r="D1749"/>
    </row>
    <row r="1750" spans="1:4">
      <c r="A1750"/>
      <c r="B1750"/>
      <c r="C1750"/>
      <c r="D1750"/>
    </row>
    <row r="1751" spans="1:4">
      <c r="A1751"/>
      <c r="B1751"/>
      <c r="C1751"/>
      <c r="D1751"/>
    </row>
    <row r="1752" spans="1:4">
      <c r="A1752"/>
      <c r="B1752"/>
      <c r="C1752"/>
      <c r="D1752"/>
    </row>
    <row r="1753" spans="1:4">
      <c r="A1753"/>
      <c r="B1753"/>
      <c r="C1753"/>
      <c r="D1753"/>
    </row>
    <row r="1754" spans="1:4">
      <c r="A1754"/>
      <c r="B1754"/>
      <c r="C1754"/>
      <c r="D1754"/>
    </row>
    <row r="1755" spans="1:4">
      <c r="A1755"/>
      <c r="B1755"/>
      <c r="C1755"/>
      <c r="D1755"/>
    </row>
    <row r="1756" spans="1:4">
      <c r="A1756"/>
      <c r="B1756"/>
      <c r="C1756"/>
      <c r="D1756"/>
    </row>
    <row r="1757" spans="1:4">
      <c r="A1757"/>
      <c r="B1757"/>
      <c r="C1757"/>
      <c r="D1757"/>
    </row>
    <row r="1758" spans="1:4">
      <c r="A1758"/>
      <c r="B1758"/>
      <c r="C1758"/>
      <c r="D1758"/>
    </row>
    <row r="1759" spans="1:4">
      <c r="A1759"/>
      <c r="B1759"/>
      <c r="C1759"/>
      <c r="D1759"/>
    </row>
    <row r="1760" spans="1:4">
      <c r="A1760"/>
      <c r="B1760"/>
      <c r="C1760"/>
      <c r="D1760"/>
    </row>
    <row r="1761" spans="1:4">
      <c r="A1761"/>
      <c r="B1761"/>
      <c r="C1761"/>
      <c r="D1761"/>
    </row>
    <row r="1762" spans="1:4">
      <c r="A1762"/>
      <c r="B1762"/>
      <c r="C1762"/>
      <c r="D1762"/>
    </row>
    <row r="1763" spans="1:4">
      <c r="A1763"/>
      <c r="B1763"/>
      <c r="C1763"/>
      <c r="D1763"/>
    </row>
    <row r="1764" spans="1:4">
      <c r="A1764"/>
      <c r="B1764"/>
      <c r="C1764"/>
      <c r="D1764"/>
    </row>
    <row r="1765" spans="1:4">
      <c r="A1765"/>
      <c r="B1765"/>
      <c r="C1765"/>
      <c r="D1765"/>
    </row>
    <row r="1766" spans="1:4">
      <c r="A1766"/>
      <c r="B1766"/>
      <c r="C1766"/>
      <c r="D1766"/>
    </row>
    <row r="1767" spans="1:4">
      <c r="A1767"/>
      <c r="B1767"/>
      <c r="C1767"/>
      <c r="D1767"/>
    </row>
    <row r="1768" spans="1:4">
      <c r="A1768"/>
      <c r="B1768"/>
      <c r="C1768"/>
      <c r="D1768"/>
    </row>
    <row r="1769" spans="1:4">
      <c r="A1769"/>
      <c r="B1769"/>
      <c r="C1769"/>
      <c r="D1769"/>
    </row>
    <row r="1770" spans="1:4">
      <c r="A1770"/>
      <c r="B1770"/>
      <c r="C1770"/>
      <c r="D1770"/>
    </row>
    <row r="1771" spans="1:4">
      <c r="A1771"/>
      <c r="B1771"/>
      <c r="C1771"/>
      <c r="D1771"/>
    </row>
    <row r="1772" spans="1:4">
      <c r="A1772"/>
      <c r="B1772"/>
      <c r="C1772"/>
      <c r="D1772"/>
    </row>
    <row r="1773" spans="1:4">
      <c r="A1773"/>
      <c r="B1773"/>
      <c r="C1773"/>
      <c r="D1773"/>
    </row>
    <row r="1774" spans="1:4">
      <c r="A1774"/>
      <c r="B1774"/>
      <c r="C1774"/>
      <c r="D1774"/>
    </row>
    <row r="1775" spans="1:4">
      <c r="A1775"/>
      <c r="B1775"/>
      <c r="C1775"/>
      <c r="D1775"/>
    </row>
    <row r="1776" spans="1:4">
      <c r="A1776"/>
      <c r="B1776"/>
      <c r="C1776"/>
      <c r="D1776"/>
    </row>
    <row r="1777" spans="1:4">
      <c r="A1777"/>
      <c r="B1777"/>
      <c r="C1777"/>
      <c r="D1777"/>
    </row>
    <row r="1778" spans="1:4">
      <c r="A1778"/>
      <c r="B1778"/>
      <c r="C1778"/>
      <c r="D1778"/>
    </row>
    <row r="1779" spans="1:4">
      <c r="A1779"/>
      <c r="B1779"/>
      <c r="C1779"/>
      <c r="D1779"/>
    </row>
    <row r="1780" spans="1:4">
      <c r="A1780"/>
      <c r="B1780"/>
      <c r="C1780"/>
      <c r="D1780"/>
    </row>
    <row r="1781" spans="1:4">
      <c r="A1781"/>
      <c r="B1781"/>
      <c r="C1781"/>
      <c r="D1781"/>
    </row>
    <row r="1782" spans="1:4">
      <c r="A1782"/>
      <c r="B1782"/>
      <c r="C1782"/>
      <c r="D1782"/>
    </row>
    <row r="1783" spans="1:4">
      <c r="A1783"/>
      <c r="B1783"/>
      <c r="C1783"/>
      <c r="D1783"/>
    </row>
    <row r="1784" spans="1:4">
      <c r="A1784"/>
      <c r="B1784"/>
      <c r="C1784"/>
      <c r="D1784"/>
    </row>
    <row r="1785" spans="1:4">
      <c r="A1785"/>
      <c r="B1785"/>
      <c r="C1785"/>
      <c r="D1785"/>
    </row>
    <row r="1786" spans="1:4">
      <c r="A1786"/>
      <c r="B1786"/>
      <c r="C1786"/>
      <c r="D1786"/>
    </row>
    <row r="1787" spans="1:4">
      <c r="A1787"/>
      <c r="B1787"/>
      <c r="C1787"/>
      <c r="D1787"/>
    </row>
    <row r="1788" spans="1:4">
      <c r="A1788"/>
      <c r="B1788"/>
      <c r="C1788"/>
      <c r="D1788"/>
    </row>
    <row r="1789" spans="1:4">
      <c r="A1789"/>
      <c r="B1789"/>
      <c r="C1789"/>
      <c r="D1789"/>
    </row>
    <row r="1790" spans="1:4">
      <c r="A1790"/>
      <c r="B1790"/>
      <c r="C1790"/>
      <c r="D1790"/>
    </row>
    <row r="1791" spans="1:4">
      <c r="A1791"/>
      <c r="B1791"/>
      <c r="C1791"/>
      <c r="D1791"/>
    </row>
    <row r="1792" spans="1:4">
      <c r="A1792"/>
      <c r="B1792"/>
      <c r="C1792"/>
      <c r="D1792"/>
    </row>
    <row r="1793" spans="1:4">
      <c r="A1793"/>
      <c r="B1793"/>
      <c r="C1793"/>
      <c r="D1793"/>
    </row>
    <row r="1794" spans="1:4">
      <c r="A1794"/>
      <c r="B1794"/>
      <c r="C1794"/>
      <c r="D1794"/>
    </row>
    <row r="1795" spans="1:4">
      <c r="A1795"/>
      <c r="B1795"/>
      <c r="C1795"/>
      <c r="D1795"/>
    </row>
    <row r="1796" spans="1:4">
      <c r="A1796"/>
      <c r="B1796"/>
      <c r="C1796"/>
      <c r="D1796"/>
    </row>
    <row r="1797" spans="1:4">
      <c r="A1797"/>
      <c r="B1797"/>
      <c r="C1797"/>
      <c r="D1797"/>
    </row>
    <row r="1798" spans="1:4">
      <c r="A1798"/>
      <c r="B1798"/>
      <c r="C1798"/>
      <c r="D1798"/>
    </row>
    <row r="1799" spans="1:4">
      <c r="A1799"/>
      <c r="B1799"/>
      <c r="C1799"/>
      <c r="D1799"/>
    </row>
    <row r="1800" spans="1:4">
      <c r="A1800"/>
      <c r="B1800"/>
      <c r="C1800"/>
      <c r="D1800"/>
    </row>
    <row r="1801" spans="1:4">
      <c r="A1801"/>
      <c r="B1801"/>
      <c r="C1801"/>
      <c r="D1801"/>
    </row>
    <row r="1802" spans="1:4">
      <c r="A1802"/>
      <c r="B1802"/>
      <c r="C1802"/>
      <c r="D1802"/>
    </row>
    <row r="1803" spans="1:4">
      <c r="A1803"/>
      <c r="B1803"/>
      <c r="C1803"/>
      <c r="D1803"/>
    </row>
    <row r="1804" spans="1:4">
      <c r="A1804"/>
      <c r="B1804"/>
      <c r="C1804"/>
      <c r="D1804"/>
    </row>
    <row r="1805" spans="1:4">
      <c r="A1805"/>
      <c r="B1805"/>
      <c r="C1805"/>
      <c r="D1805"/>
    </row>
    <row r="1806" spans="1:4">
      <c r="A1806"/>
      <c r="B1806"/>
      <c r="C1806"/>
      <c r="D1806"/>
    </row>
    <row r="1807" spans="1:4">
      <c r="A1807"/>
      <c r="B1807"/>
      <c r="C1807"/>
      <c r="D1807"/>
    </row>
    <row r="1808" spans="1:4">
      <c r="A1808"/>
      <c r="B1808"/>
      <c r="C1808"/>
      <c r="D1808"/>
    </row>
    <row r="1809" spans="1:4">
      <c r="A1809"/>
      <c r="B1809"/>
      <c r="C1809"/>
      <c r="D1809"/>
    </row>
    <row r="1810" spans="1:4">
      <c r="A1810"/>
      <c r="B1810"/>
      <c r="C1810"/>
      <c r="D1810"/>
    </row>
    <row r="1811" spans="1:4">
      <c r="A1811"/>
      <c r="B1811"/>
      <c r="C1811"/>
      <c r="D1811"/>
    </row>
    <row r="1812" spans="1:4">
      <c r="A1812"/>
      <c r="B1812"/>
      <c r="C1812"/>
      <c r="D1812"/>
    </row>
    <row r="1813" spans="1:4">
      <c r="A1813"/>
      <c r="B1813"/>
      <c r="C1813"/>
      <c r="D1813"/>
    </row>
    <row r="1814" spans="1:4">
      <c r="A1814"/>
      <c r="B1814"/>
      <c r="C1814"/>
      <c r="D1814"/>
    </row>
    <row r="1815" spans="1:4">
      <c r="A1815"/>
      <c r="B1815"/>
      <c r="C1815"/>
      <c r="D1815"/>
    </row>
    <row r="1816" spans="1:4">
      <c r="A1816"/>
      <c r="B1816"/>
      <c r="C1816"/>
      <c r="D1816"/>
    </row>
    <row r="1817" spans="1:4">
      <c r="A1817"/>
      <c r="B1817"/>
      <c r="C1817"/>
      <c r="D1817"/>
    </row>
    <row r="1818" spans="1:4">
      <c r="A1818"/>
      <c r="B1818"/>
      <c r="C1818"/>
      <c r="D1818"/>
    </row>
    <row r="1819" spans="1:4">
      <c r="A1819"/>
      <c r="B1819"/>
      <c r="C1819"/>
      <c r="D1819"/>
    </row>
    <row r="1820" spans="1:4">
      <c r="A1820"/>
      <c r="B1820"/>
      <c r="C1820"/>
      <c r="D1820"/>
    </row>
    <row r="1821" spans="1:4">
      <c r="A1821"/>
      <c r="B1821"/>
      <c r="C1821"/>
      <c r="D1821"/>
    </row>
    <row r="1822" spans="1:4">
      <c r="A1822"/>
      <c r="B1822"/>
      <c r="C1822"/>
      <c r="D1822"/>
    </row>
    <row r="1823" spans="1:4">
      <c r="A1823"/>
      <c r="B1823"/>
      <c r="C1823"/>
      <c r="D1823"/>
    </row>
    <row r="1824" spans="1:4">
      <c r="A1824"/>
      <c r="B1824"/>
      <c r="C1824"/>
      <c r="D1824"/>
    </row>
    <row r="1825" spans="1:4">
      <c r="A1825"/>
      <c r="B1825"/>
      <c r="C1825"/>
      <c r="D1825"/>
    </row>
    <row r="1826" spans="1:4">
      <c r="A1826"/>
      <c r="B1826"/>
      <c r="C1826"/>
      <c r="D1826"/>
    </row>
    <row r="1827" spans="1:4">
      <c r="A1827"/>
      <c r="B1827"/>
      <c r="C1827"/>
      <c r="D1827"/>
    </row>
    <row r="1828" spans="1:4">
      <c r="A1828"/>
      <c r="B1828"/>
      <c r="C1828"/>
      <c r="D1828"/>
    </row>
    <row r="1829" spans="1:4">
      <c r="A1829"/>
      <c r="B1829"/>
      <c r="C1829"/>
      <c r="D1829"/>
    </row>
    <row r="1830" spans="1:4">
      <c r="A1830"/>
      <c r="B1830"/>
      <c r="C1830"/>
      <c r="D1830"/>
    </row>
    <row r="1831" spans="1:4">
      <c r="A1831"/>
      <c r="B1831"/>
      <c r="C1831"/>
      <c r="D1831"/>
    </row>
    <row r="1832" spans="1:4">
      <c r="A1832"/>
      <c r="B1832"/>
      <c r="C1832"/>
      <c r="D1832"/>
    </row>
    <row r="1833" spans="1:4">
      <c r="A1833"/>
      <c r="B1833"/>
      <c r="C1833"/>
      <c r="D1833"/>
    </row>
    <row r="1834" spans="1:4">
      <c r="A1834"/>
      <c r="B1834"/>
      <c r="C1834"/>
      <c r="D1834"/>
    </row>
    <row r="1835" spans="1:4">
      <c r="A1835"/>
      <c r="B1835"/>
      <c r="C1835"/>
      <c r="D1835"/>
    </row>
    <row r="1836" spans="1:4">
      <c r="A1836"/>
      <c r="B1836"/>
      <c r="C1836"/>
      <c r="D1836"/>
    </row>
    <row r="1837" spans="1:4">
      <c r="A1837"/>
      <c r="B1837"/>
      <c r="C1837"/>
      <c r="D1837"/>
    </row>
    <row r="1838" spans="1:4">
      <c r="A1838"/>
      <c r="B1838"/>
      <c r="C1838"/>
      <c r="D1838"/>
    </row>
    <row r="1839" spans="1:4">
      <c r="A1839"/>
      <c r="B1839"/>
      <c r="C1839"/>
      <c r="D1839"/>
    </row>
    <row r="1840" spans="1:4">
      <c r="A1840"/>
      <c r="B1840"/>
      <c r="C1840"/>
      <c r="D1840"/>
    </row>
    <row r="1841" spans="1:4">
      <c r="A1841"/>
      <c r="B1841"/>
      <c r="C1841"/>
      <c r="D1841"/>
    </row>
    <row r="1842" spans="1:4">
      <c r="A1842"/>
      <c r="B1842"/>
      <c r="C1842"/>
      <c r="D1842"/>
    </row>
    <row r="1843" spans="1:4">
      <c r="A1843"/>
      <c r="B1843"/>
      <c r="C1843"/>
      <c r="D1843"/>
    </row>
    <row r="1844" spans="1:4">
      <c r="A1844"/>
      <c r="B1844"/>
      <c r="C1844"/>
      <c r="D1844"/>
    </row>
    <row r="1845" spans="1:4">
      <c r="A1845"/>
      <c r="B1845"/>
      <c r="C1845"/>
      <c r="D1845"/>
    </row>
    <row r="1846" spans="1:4">
      <c r="A1846"/>
      <c r="B1846"/>
      <c r="C1846"/>
      <c r="D1846"/>
    </row>
    <row r="1847" spans="1:4">
      <c r="A1847"/>
      <c r="B1847"/>
      <c r="C1847"/>
      <c r="D1847"/>
    </row>
    <row r="1848" spans="1:4">
      <c r="A1848"/>
      <c r="B1848"/>
      <c r="C1848"/>
      <c r="D1848"/>
    </row>
    <row r="1849" spans="1:4">
      <c r="A1849"/>
      <c r="B1849"/>
      <c r="C1849"/>
      <c r="D1849"/>
    </row>
    <row r="1850" spans="1:4">
      <c r="A1850"/>
      <c r="B1850"/>
      <c r="C1850"/>
      <c r="D1850"/>
    </row>
    <row r="1851" spans="1:4">
      <c r="A1851"/>
      <c r="B1851"/>
      <c r="C1851"/>
      <c r="D1851"/>
    </row>
    <row r="1852" spans="1:4">
      <c r="A1852"/>
      <c r="B1852"/>
      <c r="C1852"/>
      <c r="D1852"/>
    </row>
    <row r="1853" spans="1:4">
      <c r="A1853"/>
      <c r="B1853"/>
      <c r="C1853"/>
      <c r="D1853"/>
    </row>
    <row r="1854" spans="1:4">
      <c r="A1854"/>
      <c r="B1854"/>
      <c r="C1854"/>
      <c r="D1854"/>
    </row>
    <row r="1855" spans="1:4">
      <c r="A1855"/>
      <c r="B1855"/>
      <c r="C1855"/>
      <c r="D1855"/>
    </row>
    <row r="1856" spans="1:4">
      <c r="A1856"/>
      <c r="B1856"/>
      <c r="C1856"/>
      <c r="D1856"/>
    </row>
    <row r="1857" spans="1:4">
      <c r="A1857"/>
      <c r="B1857"/>
      <c r="C1857"/>
      <c r="D1857"/>
    </row>
    <row r="1858" spans="1:4">
      <c r="A1858"/>
      <c r="B1858"/>
      <c r="C1858"/>
      <c r="D1858"/>
    </row>
    <row r="1859" spans="1:4">
      <c r="A1859"/>
      <c r="B1859"/>
      <c r="C1859"/>
      <c r="D1859"/>
    </row>
    <row r="1860" spans="1:4">
      <c r="A1860"/>
      <c r="B1860"/>
      <c r="C1860"/>
      <c r="D1860"/>
    </row>
    <row r="1861" spans="1:4">
      <c r="A1861"/>
      <c r="B1861"/>
      <c r="C1861"/>
      <c r="D1861"/>
    </row>
    <row r="1862" spans="1:4">
      <c r="A1862"/>
      <c r="B1862"/>
      <c r="C1862"/>
      <c r="D1862"/>
    </row>
    <row r="1863" spans="1:4">
      <c r="A1863"/>
      <c r="B1863"/>
      <c r="C1863"/>
      <c r="D1863"/>
    </row>
    <row r="1864" spans="1:4">
      <c r="A1864"/>
      <c r="B1864"/>
      <c r="C1864"/>
      <c r="D1864"/>
    </row>
    <row r="1865" spans="1:4">
      <c r="A1865"/>
      <c r="B1865"/>
      <c r="C1865"/>
      <c r="D1865"/>
    </row>
    <row r="1866" spans="1:4">
      <c r="A1866"/>
      <c r="B1866"/>
      <c r="C1866"/>
      <c r="D1866"/>
    </row>
    <row r="1867" spans="1:4">
      <c r="A1867"/>
      <c r="B1867"/>
      <c r="C1867"/>
      <c r="D1867"/>
    </row>
    <row r="1868" spans="1:4">
      <c r="A1868"/>
      <c r="B1868"/>
      <c r="C1868"/>
      <c r="D1868"/>
    </row>
    <row r="1869" spans="1:4">
      <c r="A1869"/>
      <c r="B1869"/>
      <c r="C1869"/>
      <c r="D1869"/>
    </row>
    <row r="1870" spans="1:4">
      <c r="A1870"/>
      <c r="B1870"/>
      <c r="C1870"/>
      <c r="D1870"/>
    </row>
    <row r="1871" spans="1:4">
      <c r="A1871"/>
      <c r="B1871"/>
      <c r="C1871"/>
      <c r="D1871"/>
    </row>
    <row r="1872" spans="1:4">
      <c r="A1872"/>
      <c r="B1872"/>
      <c r="C1872"/>
      <c r="D1872"/>
    </row>
    <row r="1873" spans="1:4">
      <c r="A1873"/>
      <c r="B1873"/>
      <c r="C1873"/>
      <c r="D1873"/>
    </row>
    <row r="1874" spans="1:4">
      <c r="A1874"/>
      <c r="B1874"/>
      <c r="C1874"/>
      <c r="D1874"/>
    </row>
    <row r="1875" spans="1:4">
      <c r="A1875"/>
      <c r="B1875"/>
      <c r="C1875"/>
      <c r="D1875"/>
    </row>
    <row r="1876" spans="1:4">
      <c r="A1876"/>
      <c r="B1876"/>
      <c r="C1876"/>
      <c r="D1876"/>
    </row>
    <row r="1877" spans="1:4">
      <c r="A1877"/>
      <c r="B1877"/>
      <c r="C1877"/>
      <c r="D1877"/>
    </row>
    <row r="1878" spans="1:4">
      <c r="A1878"/>
      <c r="B1878"/>
      <c r="C1878"/>
      <c r="D1878"/>
    </row>
    <row r="1879" spans="1:4">
      <c r="A1879"/>
      <c r="B1879"/>
      <c r="C1879"/>
      <c r="D1879"/>
    </row>
    <row r="1880" spans="1:4">
      <c r="A1880"/>
      <c r="B1880"/>
      <c r="C1880"/>
      <c r="D1880"/>
    </row>
    <row r="1881" spans="1:4">
      <c r="A1881"/>
      <c r="B1881"/>
      <c r="C1881"/>
      <c r="D1881"/>
    </row>
    <row r="1882" spans="1:4">
      <c r="A1882"/>
      <c r="B1882"/>
      <c r="C1882"/>
      <c r="D1882"/>
    </row>
    <row r="1883" spans="1:4">
      <c r="A1883"/>
      <c r="B1883"/>
      <c r="C1883"/>
      <c r="D1883"/>
    </row>
    <row r="1884" spans="1:4">
      <c r="A1884"/>
      <c r="B1884"/>
      <c r="C1884"/>
      <c r="D1884"/>
    </row>
    <row r="1885" spans="1:4">
      <c r="A1885"/>
      <c r="B1885"/>
      <c r="C1885"/>
      <c r="D1885"/>
    </row>
    <row r="1886" spans="1:4">
      <c r="A1886"/>
      <c r="B1886"/>
      <c r="C1886"/>
      <c r="D1886"/>
    </row>
    <row r="1887" spans="1:4">
      <c r="A1887"/>
      <c r="B1887"/>
      <c r="C1887"/>
      <c r="D1887"/>
    </row>
    <row r="1888" spans="1:4">
      <c r="A1888"/>
      <c r="B1888"/>
      <c r="C1888"/>
      <c r="D1888"/>
    </row>
    <row r="1889" spans="1:4">
      <c r="A1889"/>
      <c r="B1889"/>
      <c r="C1889"/>
      <c r="D1889"/>
    </row>
    <row r="1890" spans="1:4">
      <c r="A1890"/>
      <c r="B1890"/>
      <c r="C1890"/>
      <c r="D1890"/>
    </row>
    <row r="1891" spans="1:4">
      <c r="A1891"/>
      <c r="B1891"/>
      <c r="C1891"/>
      <c r="D1891"/>
    </row>
    <row r="1892" spans="1:4">
      <c r="A1892"/>
      <c r="B1892"/>
      <c r="C1892"/>
      <c r="D1892"/>
    </row>
    <row r="1893" spans="1:4">
      <c r="A1893"/>
      <c r="B1893"/>
      <c r="C1893"/>
      <c r="D1893"/>
    </row>
    <row r="1894" spans="1:4">
      <c r="A1894"/>
      <c r="B1894"/>
      <c r="C1894"/>
      <c r="D1894"/>
    </row>
    <row r="1895" spans="1:4">
      <c r="A1895"/>
      <c r="B1895"/>
      <c r="C1895"/>
      <c r="D1895"/>
    </row>
    <row r="1896" spans="1:4">
      <c r="A1896"/>
      <c r="B1896"/>
      <c r="C1896"/>
      <c r="D1896"/>
    </row>
    <row r="1897" spans="1:4">
      <c r="A1897"/>
      <c r="B1897"/>
      <c r="C1897"/>
      <c r="D1897"/>
    </row>
    <row r="1898" spans="1:4">
      <c r="A1898"/>
      <c r="B1898"/>
      <c r="C1898"/>
      <c r="D1898"/>
    </row>
    <row r="1899" spans="1:4">
      <c r="A1899"/>
      <c r="B1899"/>
      <c r="C1899"/>
      <c r="D1899"/>
    </row>
    <row r="1900" spans="1:4">
      <c r="A1900"/>
      <c r="B1900"/>
      <c r="C1900"/>
      <c r="D1900"/>
    </row>
    <row r="1901" spans="1:4">
      <c r="A1901"/>
      <c r="B1901"/>
      <c r="C1901"/>
      <c r="D1901"/>
    </row>
    <row r="1902" spans="1:4">
      <c r="A1902"/>
      <c r="B1902"/>
      <c r="C1902"/>
      <c r="D1902"/>
    </row>
    <row r="1903" spans="1:4">
      <c r="A1903"/>
      <c r="B1903"/>
      <c r="C1903"/>
      <c r="D1903"/>
    </row>
    <row r="1904" spans="1:4">
      <c r="A1904"/>
      <c r="B1904"/>
      <c r="C1904"/>
      <c r="D1904"/>
    </row>
    <row r="1905" spans="1:4">
      <c r="A1905"/>
      <c r="B1905"/>
      <c r="C1905"/>
      <c r="D1905"/>
    </row>
    <row r="1906" spans="1:4">
      <c r="A1906"/>
      <c r="B1906"/>
      <c r="C1906"/>
      <c r="D1906"/>
    </row>
    <row r="1907" spans="1:4">
      <c r="A1907"/>
      <c r="B1907"/>
      <c r="C1907"/>
      <c r="D1907"/>
    </row>
    <row r="1908" spans="1:4">
      <c r="A1908"/>
      <c r="B1908"/>
      <c r="C1908"/>
      <c r="D1908"/>
    </row>
    <row r="1909" spans="1:4">
      <c r="A1909"/>
      <c r="B1909"/>
      <c r="C1909"/>
      <c r="D1909"/>
    </row>
    <row r="1910" spans="1:4">
      <c r="A1910"/>
      <c r="B1910"/>
      <c r="C1910"/>
      <c r="D1910"/>
    </row>
    <row r="1911" spans="1:4">
      <c r="A1911"/>
      <c r="B1911"/>
      <c r="C1911"/>
      <c r="D1911"/>
    </row>
    <row r="1912" spans="1:4">
      <c r="A1912"/>
      <c r="B1912"/>
      <c r="C1912"/>
      <c r="D1912"/>
    </row>
    <row r="1913" spans="1:4">
      <c r="A1913"/>
      <c r="B1913"/>
      <c r="C1913"/>
      <c r="D1913"/>
    </row>
    <row r="1914" spans="1:4">
      <c r="A1914"/>
      <c r="B1914"/>
      <c r="C1914"/>
      <c r="D1914"/>
    </row>
    <row r="1915" spans="1:4">
      <c r="A1915"/>
      <c r="B1915"/>
      <c r="C1915"/>
      <c r="D1915"/>
    </row>
    <row r="1916" spans="1:4">
      <c r="A1916"/>
      <c r="B1916"/>
      <c r="C1916"/>
      <c r="D1916"/>
    </row>
    <row r="1917" spans="1:4">
      <c r="A1917"/>
      <c r="B1917"/>
      <c r="C1917"/>
      <c r="D1917"/>
    </row>
    <row r="1918" spans="1:4">
      <c r="A1918"/>
      <c r="B1918"/>
      <c r="C1918"/>
      <c r="D1918"/>
    </row>
    <row r="1919" spans="1:4">
      <c r="A1919"/>
      <c r="B1919"/>
      <c r="C1919"/>
      <c r="D1919"/>
    </row>
    <row r="1920" spans="1:4">
      <c r="A1920"/>
      <c r="B1920"/>
      <c r="C1920"/>
      <c r="D1920"/>
    </row>
    <row r="1921" spans="1:4">
      <c r="A1921"/>
      <c r="B1921"/>
      <c r="C1921"/>
      <c r="D1921"/>
    </row>
    <row r="1922" spans="1:4">
      <c r="A1922"/>
      <c r="B1922"/>
      <c r="C1922"/>
      <c r="D1922"/>
    </row>
    <row r="1923" spans="1:4">
      <c r="A1923"/>
      <c r="B1923"/>
      <c r="C1923"/>
      <c r="D1923"/>
    </row>
    <row r="1924" spans="1:4">
      <c r="A1924"/>
      <c r="B1924"/>
      <c r="C1924"/>
      <c r="D1924"/>
    </row>
    <row r="1925" spans="1:4">
      <c r="A1925"/>
      <c r="B1925"/>
      <c r="C1925"/>
      <c r="D1925"/>
    </row>
    <row r="1926" spans="1:4">
      <c r="A1926"/>
      <c r="B1926"/>
      <c r="C1926"/>
      <c r="D1926"/>
    </row>
    <row r="1927" spans="1:4">
      <c r="A1927"/>
      <c r="B1927"/>
      <c r="C1927"/>
      <c r="D1927"/>
    </row>
    <row r="1928" spans="1:4">
      <c r="A1928"/>
      <c r="B1928"/>
      <c r="C1928"/>
      <c r="D1928"/>
    </row>
    <row r="1929" spans="1:4">
      <c r="A1929"/>
      <c r="B1929"/>
      <c r="C1929"/>
      <c r="D1929"/>
    </row>
    <row r="1930" spans="1:4">
      <c r="A1930"/>
      <c r="B1930"/>
      <c r="C1930"/>
      <c r="D1930"/>
    </row>
    <row r="1931" spans="1:4">
      <c r="A1931"/>
      <c r="B1931"/>
      <c r="C1931"/>
      <c r="D1931"/>
    </row>
    <row r="1932" spans="1:4">
      <c r="A1932"/>
      <c r="B1932"/>
      <c r="C1932"/>
      <c r="D1932"/>
    </row>
    <row r="1933" spans="1:4">
      <c r="A1933"/>
      <c r="B1933"/>
      <c r="C1933"/>
      <c r="D1933"/>
    </row>
    <row r="1934" spans="1:4">
      <c r="A1934"/>
      <c r="B1934"/>
      <c r="C1934"/>
      <c r="D1934"/>
    </row>
    <row r="1935" spans="1:4">
      <c r="A1935"/>
      <c r="B1935"/>
      <c r="C1935"/>
      <c r="D1935"/>
    </row>
    <row r="1936" spans="1:4">
      <c r="A1936"/>
      <c r="B1936"/>
      <c r="C1936"/>
      <c r="D1936"/>
    </row>
    <row r="1937" spans="1:4">
      <c r="A1937"/>
      <c r="B1937"/>
      <c r="C1937"/>
      <c r="D1937"/>
    </row>
    <row r="1938" spans="1:4">
      <c r="A1938"/>
      <c r="B1938"/>
      <c r="C1938"/>
      <c r="D1938"/>
    </row>
    <row r="1939" spans="1:4">
      <c r="A1939"/>
      <c r="B1939"/>
      <c r="C1939"/>
      <c r="D1939"/>
    </row>
    <row r="1940" spans="1:4">
      <c r="A1940"/>
      <c r="B1940"/>
      <c r="C1940"/>
      <c r="D1940"/>
    </row>
    <row r="1941" spans="1:4">
      <c r="A1941"/>
      <c r="B1941"/>
      <c r="C1941"/>
      <c r="D1941"/>
    </row>
    <row r="1942" spans="1:4">
      <c r="A1942"/>
      <c r="B1942"/>
      <c r="C1942"/>
      <c r="D1942"/>
    </row>
    <row r="1943" spans="1:4">
      <c r="A1943"/>
      <c r="B1943"/>
      <c r="C1943"/>
      <c r="D1943"/>
    </row>
    <row r="1944" spans="1:4">
      <c r="A1944"/>
      <c r="B1944"/>
      <c r="C1944"/>
      <c r="D1944"/>
    </row>
    <row r="1945" spans="1:4">
      <c r="A1945"/>
      <c r="B1945"/>
      <c r="C1945"/>
      <c r="D1945"/>
    </row>
    <row r="1946" spans="1:4">
      <c r="A1946"/>
      <c r="B1946"/>
      <c r="C1946"/>
      <c r="D1946"/>
    </row>
    <row r="1947" spans="1:4">
      <c r="A1947"/>
      <c r="B1947"/>
      <c r="C1947"/>
      <c r="D1947"/>
    </row>
    <row r="1948" spans="1:4">
      <c r="A1948"/>
      <c r="B1948"/>
      <c r="C1948"/>
      <c r="D1948"/>
    </row>
    <row r="1949" spans="1:4">
      <c r="A1949"/>
      <c r="B1949"/>
      <c r="C1949"/>
      <c r="D1949"/>
    </row>
    <row r="1950" spans="1:4">
      <c r="A1950"/>
      <c r="B1950"/>
      <c r="C1950"/>
      <c r="D1950"/>
    </row>
    <row r="1951" spans="1:4">
      <c r="A1951"/>
      <c r="B1951"/>
      <c r="C1951"/>
      <c r="D1951"/>
    </row>
    <row r="1952" spans="1:4">
      <c r="A1952"/>
      <c r="B1952"/>
      <c r="C1952"/>
      <c r="D1952"/>
    </row>
    <row r="1953" spans="1:4">
      <c r="A1953"/>
      <c r="B1953"/>
      <c r="C1953"/>
      <c r="D1953"/>
    </row>
    <row r="1954" spans="1:4">
      <c r="A1954"/>
      <c r="B1954"/>
      <c r="C1954"/>
      <c r="D1954"/>
    </row>
    <row r="1955" spans="1:4">
      <c r="A1955"/>
      <c r="B1955"/>
      <c r="C1955"/>
      <c r="D1955"/>
    </row>
    <row r="1956" spans="1:4">
      <c r="A1956"/>
      <c r="B1956"/>
      <c r="C1956"/>
      <c r="D1956"/>
    </row>
    <row r="1957" spans="1:4">
      <c r="A1957"/>
      <c r="B1957"/>
      <c r="C1957"/>
      <c r="D1957"/>
    </row>
    <row r="1958" spans="1:4">
      <c r="A1958"/>
      <c r="B1958"/>
      <c r="C1958"/>
      <c r="D1958"/>
    </row>
    <row r="1959" spans="1:4">
      <c r="A1959"/>
      <c r="B1959"/>
      <c r="C1959"/>
      <c r="D1959"/>
    </row>
    <row r="1960" spans="1:4">
      <c r="A1960"/>
      <c r="B1960"/>
      <c r="C1960"/>
      <c r="D1960"/>
    </row>
    <row r="1961" spans="1:4">
      <c r="A1961"/>
      <c r="B1961"/>
      <c r="C1961"/>
      <c r="D1961"/>
    </row>
    <row r="1962" spans="1:4">
      <c r="A1962"/>
      <c r="B1962"/>
      <c r="C1962"/>
      <c r="D1962"/>
    </row>
    <row r="1963" spans="1:4">
      <c r="A1963"/>
      <c r="B1963"/>
      <c r="C1963"/>
      <c r="D1963"/>
    </row>
    <row r="1964" spans="1:4">
      <c r="A1964"/>
      <c r="B1964"/>
      <c r="C1964"/>
      <c r="D1964"/>
    </row>
    <row r="1965" spans="1:4">
      <c r="A1965"/>
      <c r="B1965"/>
      <c r="C1965"/>
      <c r="D1965"/>
    </row>
    <row r="1966" spans="1:4">
      <c r="A1966"/>
      <c r="B1966"/>
      <c r="C1966"/>
      <c r="D1966"/>
    </row>
    <row r="1967" spans="1:4">
      <c r="A1967"/>
      <c r="B1967"/>
      <c r="C1967"/>
      <c r="D1967"/>
    </row>
    <row r="1968" spans="1:4">
      <c r="A1968"/>
      <c r="B1968"/>
      <c r="C1968"/>
      <c r="D1968"/>
    </row>
    <row r="1969" spans="1:4">
      <c r="A1969"/>
      <c r="B1969"/>
      <c r="C1969"/>
      <c r="D1969"/>
    </row>
    <row r="1970" spans="1:4">
      <c r="A1970"/>
      <c r="B1970"/>
      <c r="C1970"/>
      <c r="D1970"/>
    </row>
    <row r="1971" spans="1:4">
      <c r="A1971"/>
      <c r="B1971"/>
      <c r="C1971"/>
      <c r="D1971"/>
    </row>
    <row r="1972" spans="1:4">
      <c r="A1972"/>
      <c r="B1972"/>
      <c r="C1972"/>
      <c r="D1972"/>
    </row>
    <row r="1973" spans="1:4">
      <c r="A1973"/>
      <c r="B1973"/>
      <c r="C1973"/>
      <c r="D1973"/>
    </row>
    <row r="1974" spans="1:4">
      <c r="A1974"/>
      <c r="B1974"/>
      <c r="C1974"/>
      <c r="D1974"/>
    </row>
    <row r="1975" spans="1:4">
      <c r="A1975"/>
      <c r="B1975"/>
      <c r="C1975"/>
      <c r="D1975"/>
    </row>
    <row r="1976" spans="1:4">
      <c r="A1976"/>
      <c r="B1976"/>
      <c r="C1976"/>
      <c r="D1976"/>
    </row>
    <row r="1977" spans="1:4">
      <c r="A1977"/>
      <c r="B1977"/>
      <c r="C1977"/>
      <c r="D1977"/>
    </row>
    <row r="1978" spans="1:4">
      <c r="A1978"/>
      <c r="B1978"/>
      <c r="C1978"/>
      <c r="D1978"/>
    </row>
    <row r="1979" spans="1:4">
      <c r="A1979"/>
      <c r="B1979"/>
      <c r="C1979"/>
      <c r="D1979"/>
    </row>
    <row r="1980" spans="1:4">
      <c r="A1980"/>
      <c r="B1980"/>
      <c r="C1980"/>
      <c r="D1980"/>
    </row>
    <row r="1981" spans="1:4">
      <c r="A1981"/>
      <c r="B1981"/>
      <c r="C1981"/>
      <c r="D1981"/>
    </row>
    <row r="1982" spans="1:4">
      <c r="A1982"/>
      <c r="B1982"/>
      <c r="C1982"/>
      <c r="D1982"/>
    </row>
    <row r="1983" spans="1:4">
      <c r="A1983"/>
      <c r="B1983"/>
      <c r="C1983"/>
      <c r="D1983"/>
    </row>
    <row r="1984" spans="1:4">
      <c r="A1984"/>
      <c r="B1984"/>
      <c r="C1984"/>
      <c r="D1984"/>
    </row>
    <row r="1985" spans="1:4">
      <c r="A1985"/>
      <c r="B1985"/>
      <c r="C1985"/>
      <c r="D1985"/>
    </row>
    <row r="1986" spans="1:4">
      <c r="A1986"/>
      <c r="B1986"/>
      <c r="C1986"/>
      <c r="D1986"/>
    </row>
    <row r="1987" spans="1:4">
      <c r="A1987"/>
      <c r="B1987"/>
      <c r="C1987"/>
      <c r="D1987"/>
    </row>
    <row r="1988" spans="1:4">
      <c r="A1988"/>
      <c r="B1988"/>
      <c r="C1988"/>
      <c r="D1988"/>
    </row>
    <row r="1989" spans="1:4">
      <c r="A1989"/>
      <c r="B1989"/>
      <c r="C1989"/>
      <c r="D1989"/>
    </row>
    <row r="1990" spans="1:4">
      <c r="A1990"/>
      <c r="B1990"/>
      <c r="C1990"/>
      <c r="D1990"/>
    </row>
    <row r="1991" spans="1:4">
      <c r="A1991"/>
      <c r="B1991"/>
      <c r="C1991"/>
      <c r="D1991"/>
    </row>
    <row r="1992" spans="1:4">
      <c r="A1992"/>
      <c r="B1992"/>
      <c r="C1992"/>
      <c r="D1992"/>
    </row>
    <row r="1993" spans="1:4">
      <c r="A1993"/>
      <c r="B1993"/>
      <c r="C1993"/>
      <c r="D1993"/>
    </row>
    <row r="1994" spans="1:4">
      <c r="A1994"/>
      <c r="B1994"/>
      <c r="C1994"/>
      <c r="D1994"/>
    </row>
    <row r="1995" spans="1:4">
      <c r="A1995"/>
      <c r="B1995"/>
      <c r="C1995"/>
      <c r="D1995"/>
    </row>
    <row r="1996" spans="1:4">
      <c r="A1996"/>
      <c r="B1996"/>
      <c r="C1996"/>
      <c r="D1996"/>
    </row>
    <row r="1997" spans="1:4">
      <c r="A1997"/>
      <c r="B1997"/>
      <c r="C1997"/>
      <c r="D1997"/>
    </row>
    <row r="1998" spans="1:4">
      <c r="A1998"/>
      <c r="B1998"/>
      <c r="C1998"/>
      <c r="D1998"/>
    </row>
    <row r="1999" spans="1:4">
      <c r="A1999"/>
      <c r="B1999"/>
      <c r="C1999"/>
      <c r="D1999"/>
    </row>
    <row r="2000" spans="1:4">
      <c r="A2000"/>
      <c r="B2000"/>
      <c r="C2000"/>
      <c r="D2000"/>
    </row>
    <row r="2001" spans="1:4">
      <c r="A2001"/>
      <c r="B2001"/>
      <c r="C2001"/>
      <c r="D2001"/>
    </row>
    <row r="2002" spans="1:4">
      <c r="A2002"/>
      <c r="B2002"/>
      <c r="C2002"/>
      <c r="D2002"/>
    </row>
    <row r="2003" spans="1:4">
      <c r="A2003"/>
      <c r="B2003"/>
      <c r="C2003"/>
      <c r="D2003"/>
    </row>
    <row r="2004" spans="1:4">
      <c r="A2004"/>
      <c r="B2004"/>
      <c r="C2004"/>
      <c r="D2004"/>
    </row>
    <row r="2005" spans="1:4">
      <c r="A2005"/>
      <c r="B2005"/>
      <c r="C2005"/>
      <c r="D2005"/>
    </row>
    <row r="2006" spans="1:4">
      <c r="A2006"/>
      <c r="B2006"/>
      <c r="C2006"/>
      <c r="D2006"/>
    </row>
    <row r="2007" spans="1:4">
      <c r="A2007"/>
      <c r="B2007"/>
      <c r="C2007"/>
      <c r="D2007"/>
    </row>
    <row r="2008" spans="1:4">
      <c r="A2008"/>
      <c r="B2008"/>
      <c r="C2008"/>
      <c r="D2008"/>
    </row>
    <row r="2009" spans="1:4">
      <c r="A2009"/>
      <c r="B2009"/>
      <c r="C2009"/>
      <c r="D2009"/>
    </row>
    <row r="2010" spans="1:4">
      <c r="A2010"/>
      <c r="B2010"/>
      <c r="C2010"/>
      <c r="D2010"/>
    </row>
    <row r="2011" spans="1:4">
      <c r="A2011"/>
      <c r="B2011"/>
      <c r="C2011"/>
      <c r="D2011"/>
    </row>
    <row r="2012" spans="1:4">
      <c r="A2012"/>
      <c r="B2012"/>
      <c r="C2012"/>
      <c r="D2012"/>
    </row>
    <row r="2013" spans="1:4">
      <c r="A2013"/>
      <c r="B2013"/>
      <c r="C2013"/>
      <c r="D2013"/>
    </row>
    <row r="2014" spans="1:4">
      <c r="A2014"/>
      <c r="B2014"/>
      <c r="C2014"/>
      <c r="D2014"/>
    </row>
    <row r="2015" spans="1:4">
      <c r="A2015"/>
      <c r="B2015"/>
      <c r="C2015"/>
      <c r="D2015"/>
    </row>
    <row r="2016" spans="1:4">
      <c r="A2016"/>
      <c r="B2016"/>
      <c r="C2016"/>
      <c r="D2016"/>
    </row>
    <row r="2017" spans="1:4">
      <c r="A2017"/>
      <c r="B2017"/>
      <c r="C2017"/>
      <c r="D2017"/>
    </row>
    <row r="2018" spans="1:4">
      <c r="A2018"/>
      <c r="B2018"/>
      <c r="C2018"/>
      <c r="D2018"/>
    </row>
    <row r="2019" spans="1:4">
      <c r="A2019"/>
      <c r="B2019"/>
      <c r="C2019"/>
      <c r="D2019"/>
    </row>
    <row r="2020" spans="1:4">
      <c r="A2020"/>
      <c r="B2020"/>
      <c r="C2020"/>
      <c r="D2020"/>
    </row>
    <row r="2021" spans="1:4">
      <c r="A2021"/>
      <c r="B2021"/>
      <c r="C2021"/>
      <c r="D2021"/>
    </row>
    <row r="2022" spans="1:4">
      <c r="A2022"/>
      <c r="B2022"/>
      <c r="C2022"/>
      <c r="D2022"/>
    </row>
    <row r="2023" spans="1:4">
      <c r="A2023"/>
      <c r="B2023"/>
      <c r="C2023"/>
      <c r="D2023"/>
    </row>
    <row r="2024" spans="1:4">
      <c r="A2024"/>
      <c r="B2024"/>
      <c r="C2024"/>
      <c r="D2024"/>
    </row>
    <row r="2025" spans="1:4">
      <c r="A2025"/>
      <c r="B2025"/>
      <c r="C2025"/>
      <c r="D2025"/>
    </row>
    <row r="2026" spans="1:4">
      <c r="A2026"/>
      <c r="B2026"/>
      <c r="C2026"/>
      <c r="D2026"/>
    </row>
    <row r="2027" spans="1:4">
      <c r="A2027"/>
      <c r="B2027"/>
      <c r="C2027"/>
      <c r="D2027"/>
    </row>
    <row r="2028" spans="1:4">
      <c r="A2028"/>
      <c r="B2028"/>
      <c r="C2028"/>
      <c r="D2028"/>
    </row>
    <row r="2029" spans="1:4">
      <c r="A2029"/>
      <c r="B2029"/>
      <c r="C2029"/>
      <c r="D2029"/>
    </row>
    <row r="2030" spans="1:4">
      <c r="A2030"/>
      <c r="B2030"/>
      <c r="C2030"/>
      <c r="D2030"/>
    </row>
    <row r="2031" spans="1:4">
      <c r="A2031"/>
      <c r="B2031"/>
      <c r="C2031"/>
      <c r="D2031"/>
    </row>
    <row r="2032" spans="1:4">
      <c r="A2032"/>
      <c r="B2032"/>
      <c r="C2032"/>
      <c r="D2032"/>
    </row>
    <row r="2033" spans="1:4">
      <c r="A2033"/>
      <c r="B2033"/>
      <c r="C2033"/>
      <c r="D2033"/>
    </row>
    <row r="2034" spans="1:4">
      <c r="A2034"/>
      <c r="B2034"/>
      <c r="C2034"/>
      <c r="D2034"/>
    </row>
    <row r="2035" spans="1:4">
      <c r="A2035"/>
      <c r="B2035"/>
      <c r="C2035"/>
      <c r="D2035"/>
    </row>
    <row r="2036" spans="1:4">
      <c r="A2036"/>
      <c r="B2036"/>
      <c r="C2036"/>
      <c r="D2036"/>
    </row>
    <row r="2037" spans="1:4">
      <c r="A2037"/>
      <c r="B2037"/>
      <c r="C2037"/>
      <c r="D2037"/>
    </row>
    <row r="2038" spans="1:4">
      <c r="A2038"/>
      <c r="B2038"/>
      <c r="C2038"/>
      <c r="D2038"/>
    </row>
    <row r="2039" spans="1:4">
      <c r="A2039"/>
      <c r="B2039"/>
      <c r="C2039"/>
      <c r="D2039"/>
    </row>
    <row r="2040" spans="1:4">
      <c r="A2040"/>
      <c r="B2040"/>
      <c r="C2040"/>
      <c r="D2040"/>
    </row>
    <row r="2041" spans="1:4">
      <c r="A2041"/>
      <c r="B2041"/>
      <c r="C2041"/>
      <c r="D2041"/>
    </row>
    <row r="2042" spans="1:4">
      <c r="A2042"/>
      <c r="B2042"/>
      <c r="C2042"/>
      <c r="D2042"/>
    </row>
    <row r="2043" spans="1:4">
      <c r="A2043"/>
      <c r="B2043"/>
      <c r="C2043"/>
      <c r="D2043"/>
    </row>
    <row r="2044" spans="1:4">
      <c r="A2044"/>
      <c r="B2044"/>
      <c r="C2044"/>
      <c r="D2044"/>
    </row>
    <row r="2045" spans="1:4">
      <c r="A2045"/>
      <c r="B2045"/>
      <c r="C2045"/>
      <c r="D2045"/>
    </row>
    <row r="2046" spans="1:4">
      <c r="A2046"/>
      <c r="B2046"/>
      <c r="C2046"/>
      <c r="D2046"/>
    </row>
    <row r="2047" spans="1:4">
      <c r="A2047"/>
      <c r="B2047"/>
      <c r="C2047"/>
      <c r="D2047"/>
    </row>
    <row r="2048" spans="1:4">
      <c r="A2048"/>
      <c r="B2048"/>
      <c r="C2048"/>
      <c r="D2048"/>
    </row>
    <row r="2049" spans="1:4">
      <c r="A2049"/>
      <c r="B2049"/>
      <c r="C2049"/>
      <c r="D2049"/>
    </row>
    <row r="2050" spans="1:4">
      <c r="A2050"/>
      <c r="B2050"/>
      <c r="C2050"/>
      <c r="D2050"/>
    </row>
    <row r="2051" spans="1:4">
      <c r="A2051"/>
      <c r="B2051"/>
      <c r="C2051"/>
      <c r="D2051"/>
    </row>
    <row r="2052" spans="1:4">
      <c r="A2052"/>
      <c r="B2052"/>
      <c r="C2052"/>
      <c r="D2052"/>
    </row>
    <row r="2053" spans="1:4">
      <c r="A2053"/>
      <c r="B2053"/>
      <c r="C2053"/>
      <c r="D2053"/>
    </row>
    <row r="2054" spans="1:4">
      <c r="A2054"/>
      <c r="B2054"/>
      <c r="C2054"/>
      <c r="D2054"/>
    </row>
    <row r="2055" spans="1:4">
      <c r="A2055"/>
      <c r="B2055"/>
      <c r="C2055"/>
      <c r="D2055"/>
    </row>
    <row r="2056" spans="1:4">
      <c r="A2056"/>
      <c r="B2056"/>
      <c r="C2056"/>
      <c r="D2056"/>
    </row>
    <row r="2057" spans="1:4">
      <c r="A2057"/>
      <c r="B2057"/>
      <c r="C2057"/>
      <c r="D2057"/>
    </row>
    <row r="2058" spans="1:4">
      <c r="A2058"/>
      <c r="B2058"/>
      <c r="C2058"/>
      <c r="D2058"/>
    </row>
    <row r="2059" spans="1:4">
      <c r="A2059"/>
      <c r="B2059"/>
      <c r="C2059"/>
      <c r="D2059"/>
    </row>
    <row r="2060" spans="1:4">
      <c r="A2060"/>
      <c r="B2060"/>
      <c r="C2060"/>
      <c r="D2060"/>
    </row>
    <row r="2061" spans="1:4">
      <c r="A2061"/>
      <c r="B2061"/>
      <c r="C2061"/>
      <c r="D2061"/>
    </row>
    <row r="2062" spans="1:4">
      <c r="A2062"/>
      <c r="B2062"/>
      <c r="C2062"/>
      <c r="D2062"/>
    </row>
    <row r="2063" spans="1:4">
      <c r="A2063"/>
      <c r="B2063"/>
      <c r="C2063"/>
      <c r="D2063"/>
    </row>
    <row r="2064" spans="1:4">
      <c r="A2064"/>
      <c r="B2064"/>
      <c r="C2064"/>
      <c r="D2064"/>
    </row>
    <row r="2065" spans="1:4">
      <c r="A2065"/>
      <c r="B2065"/>
      <c r="C2065"/>
      <c r="D2065"/>
    </row>
    <row r="2066" spans="1:4">
      <c r="A2066"/>
      <c r="B2066"/>
      <c r="C2066"/>
      <c r="D2066"/>
    </row>
    <row r="2067" spans="1:4">
      <c r="A2067"/>
      <c r="B2067"/>
      <c r="C2067"/>
      <c r="D2067"/>
    </row>
    <row r="2068" spans="1:4">
      <c r="A2068"/>
      <c r="B2068"/>
      <c r="C2068"/>
      <c r="D2068"/>
    </row>
    <row r="2069" spans="1:4">
      <c r="A2069"/>
      <c r="B2069"/>
      <c r="C2069"/>
      <c r="D2069"/>
    </row>
    <row r="2070" spans="1:4">
      <c r="A2070"/>
      <c r="B2070"/>
      <c r="C2070"/>
      <c r="D2070"/>
    </row>
    <row r="2071" spans="1:4">
      <c r="A2071"/>
      <c r="B2071"/>
      <c r="C2071"/>
      <c r="D2071"/>
    </row>
    <row r="2072" spans="1:4">
      <c r="A2072"/>
      <c r="B2072"/>
      <c r="C2072"/>
      <c r="D2072"/>
    </row>
    <row r="2073" spans="1:4">
      <c r="A2073"/>
      <c r="B2073"/>
      <c r="C2073"/>
      <c r="D2073"/>
    </row>
    <row r="2074" spans="1:4">
      <c r="A2074"/>
      <c r="B2074"/>
      <c r="C2074"/>
      <c r="D2074"/>
    </row>
    <row r="2075" spans="1:4">
      <c r="A2075"/>
      <c r="B2075"/>
      <c r="C2075"/>
      <c r="D2075"/>
    </row>
    <row r="2076" spans="1:4">
      <c r="A2076"/>
      <c r="B2076"/>
      <c r="C2076"/>
      <c r="D2076"/>
    </row>
    <row r="2077" spans="1:4">
      <c r="A2077"/>
      <c r="B2077"/>
      <c r="C2077"/>
      <c r="D2077"/>
    </row>
    <row r="2078" spans="1:4">
      <c r="A2078"/>
      <c r="B2078"/>
      <c r="C2078"/>
      <c r="D2078"/>
    </row>
    <row r="2079" spans="1:4">
      <c r="A2079"/>
      <c r="B2079"/>
      <c r="C2079"/>
      <c r="D2079"/>
    </row>
    <row r="2080" spans="1:4">
      <c r="A2080"/>
      <c r="B2080"/>
      <c r="C2080"/>
      <c r="D2080"/>
    </row>
    <row r="2081" spans="1:4">
      <c r="A2081"/>
      <c r="B2081"/>
      <c r="C2081"/>
      <c r="D2081"/>
    </row>
    <row r="2082" spans="1:4">
      <c r="A2082"/>
      <c r="B2082"/>
      <c r="C2082"/>
      <c r="D2082"/>
    </row>
    <row r="2083" spans="1:4">
      <c r="A2083"/>
      <c r="B2083"/>
      <c r="C2083"/>
      <c r="D2083"/>
    </row>
    <row r="2084" spans="1:4">
      <c r="A2084"/>
      <c r="B2084"/>
      <c r="C2084"/>
      <c r="D2084"/>
    </row>
    <row r="2085" spans="1:4">
      <c r="A2085"/>
      <c r="B2085"/>
      <c r="C2085"/>
      <c r="D2085"/>
    </row>
    <row r="2086" spans="1:4">
      <c r="A2086"/>
      <c r="B2086"/>
      <c r="C2086"/>
      <c r="D2086"/>
    </row>
    <row r="2087" spans="1:4">
      <c r="A2087"/>
      <c r="B2087"/>
      <c r="C2087"/>
      <c r="D2087"/>
    </row>
    <row r="2088" spans="1:4">
      <c r="A2088"/>
      <c r="B2088"/>
      <c r="C2088"/>
      <c r="D2088"/>
    </row>
    <row r="2089" spans="1:4">
      <c r="A2089"/>
      <c r="B2089"/>
      <c r="C2089"/>
      <c r="D2089"/>
    </row>
    <row r="2090" spans="1:4">
      <c r="A2090"/>
      <c r="B2090"/>
      <c r="C2090"/>
      <c r="D2090"/>
    </row>
    <row r="2091" spans="1:4">
      <c r="A2091"/>
      <c r="B2091"/>
      <c r="C2091"/>
      <c r="D2091"/>
    </row>
    <row r="2092" spans="1:4">
      <c r="A2092"/>
      <c r="B2092"/>
      <c r="C2092"/>
      <c r="D2092"/>
    </row>
    <row r="2093" spans="1:4">
      <c r="A2093"/>
      <c r="B2093"/>
      <c r="C2093"/>
      <c r="D2093"/>
    </row>
    <row r="2094" spans="1:4">
      <c r="A2094"/>
      <c r="B2094"/>
      <c r="C2094"/>
      <c r="D2094"/>
    </row>
    <row r="2095" spans="1:4">
      <c r="A2095"/>
      <c r="B2095"/>
      <c r="C2095"/>
      <c r="D2095"/>
    </row>
    <row r="2096" spans="1:4">
      <c r="A2096"/>
      <c r="B2096"/>
      <c r="C2096"/>
      <c r="D2096"/>
    </row>
    <row r="2097" spans="1:4">
      <c r="A2097"/>
      <c r="B2097"/>
      <c r="C2097"/>
      <c r="D2097"/>
    </row>
    <row r="2098" spans="1:4">
      <c r="A2098"/>
      <c r="B2098"/>
      <c r="C2098"/>
      <c r="D2098"/>
    </row>
    <row r="2099" spans="1:4">
      <c r="A2099"/>
      <c r="B2099"/>
      <c r="C2099"/>
      <c r="D2099"/>
    </row>
    <row r="2100" spans="1:4">
      <c r="A2100"/>
      <c r="B2100"/>
      <c r="C2100"/>
      <c r="D2100"/>
    </row>
    <row r="2101" spans="1:4">
      <c r="A2101"/>
      <c r="B2101"/>
      <c r="C2101"/>
      <c r="D2101"/>
    </row>
    <row r="2102" spans="1:4">
      <c r="A2102"/>
      <c r="B2102"/>
      <c r="C2102"/>
      <c r="D2102"/>
    </row>
    <row r="2103" spans="1:4">
      <c r="A2103"/>
      <c r="B2103"/>
      <c r="C2103"/>
      <c r="D2103"/>
    </row>
    <row r="2104" spans="1:4">
      <c r="A2104"/>
      <c r="B2104"/>
      <c r="C2104"/>
      <c r="D2104"/>
    </row>
    <row r="2105" spans="1:4">
      <c r="A2105"/>
      <c r="B2105"/>
      <c r="C2105"/>
      <c r="D2105"/>
    </row>
    <row r="2106" spans="1:4">
      <c r="A2106"/>
      <c r="B2106"/>
      <c r="C2106"/>
      <c r="D2106"/>
    </row>
    <row r="2107" spans="1:4">
      <c r="A2107"/>
      <c r="B2107"/>
      <c r="C2107"/>
      <c r="D2107"/>
    </row>
    <row r="2108" spans="1:4">
      <c r="A2108"/>
      <c r="B2108"/>
      <c r="C2108"/>
      <c r="D2108"/>
    </row>
    <row r="2109" spans="1:4">
      <c r="A2109"/>
      <c r="B2109"/>
      <c r="C2109"/>
      <c r="D2109"/>
    </row>
    <row r="2110" spans="1:4">
      <c r="A2110"/>
      <c r="B2110"/>
      <c r="C2110"/>
      <c r="D2110"/>
    </row>
    <row r="2111" spans="1:4">
      <c r="A2111"/>
      <c r="B2111"/>
      <c r="C2111"/>
      <c r="D2111"/>
    </row>
    <row r="2112" spans="1:4">
      <c r="A2112"/>
      <c r="B2112"/>
      <c r="C2112"/>
      <c r="D2112"/>
    </row>
    <row r="2113" spans="1:4">
      <c r="A2113"/>
      <c r="B2113"/>
      <c r="C2113"/>
      <c r="D2113"/>
    </row>
    <row r="2114" spans="1:4">
      <c r="A2114"/>
      <c r="B2114"/>
      <c r="C2114"/>
      <c r="D2114"/>
    </row>
    <row r="2115" spans="1:4">
      <c r="A2115"/>
      <c r="B2115"/>
      <c r="C2115"/>
      <c r="D2115"/>
    </row>
    <row r="2116" spans="1:4">
      <c r="A2116"/>
      <c r="B2116"/>
      <c r="C2116"/>
      <c r="D2116"/>
    </row>
    <row r="2117" spans="1:4">
      <c r="A2117"/>
      <c r="B2117"/>
      <c r="C2117"/>
      <c r="D2117"/>
    </row>
    <row r="2118" spans="1:4">
      <c r="A2118"/>
      <c r="B2118"/>
      <c r="C2118"/>
      <c r="D2118"/>
    </row>
    <row r="2119" spans="1:4">
      <c r="A2119"/>
      <c r="B2119"/>
      <c r="C2119"/>
      <c r="D2119"/>
    </row>
    <row r="2120" spans="1:4">
      <c r="A2120"/>
      <c r="B2120"/>
      <c r="C2120"/>
      <c r="D2120"/>
    </row>
    <row r="2121" spans="1:4">
      <c r="A2121"/>
      <c r="B2121"/>
      <c r="C2121"/>
      <c r="D2121"/>
    </row>
    <row r="2122" spans="1:4">
      <c r="A2122"/>
      <c r="B2122"/>
      <c r="C2122"/>
      <c r="D2122"/>
    </row>
    <row r="2123" spans="1:4">
      <c r="A2123"/>
      <c r="B2123"/>
      <c r="C2123"/>
      <c r="D2123"/>
    </row>
    <row r="2124" spans="1:4">
      <c r="A2124"/>
      <c r="B2124"/>
      <c r="C2124"/>
      <c r="D2124"/>
    </row>
    <row r="2125" spans="1:4">
      <c r="A2125"/>
      <c r="B2125"/>
      <c r="C2125"/>
      <c r="D2125"/>
    </row>
    <row r="2126" spans="1:4">
      <c r="A2126"/>
      <c r="B2126"/>
      <c r="C2126"/>
      <c r="D2126"/>
    </row>
    <row r="2127" spans="1:4">
      <c r="A2127"/>
      <c r="B2127"/>
      <c r="C2127"/>
      <c r="D2127"/>
    </row>
    <row r="2128" spans="1:4">
      <c r="A2128"/>
      <c r="B2128"/>
      <c r="C2128"/>
      <c r="D2128"/>
    </row>
    <row r="2129" spans="1:4">
      <c r="A2129"/>
      <c r="B2129"/>
      <c r="C2129"/>
      <c r="D2129"/>
    </row>
    <row r="2130" spans="1:4">
      <c r="A2130"/>
      <c r="B2130"/>
      <c r="C2130"/>
      <c r="D2130"/>
    </row>
    <row r="2131" spans="1:4">
      <c r="A2131"/>
      <c r="B2131"/>
      <c r="C2131"/>
      <c r="D2131"/>
    </row>
    <row r="2132" spans="1:4">
      <c r="A2132"/>
      <c r="B2132"/>
      <c r="C2132"/>
      <c r="D2132"/>
    </row>
    <row r="2133" spans="1:4">
      <c r="A2133"/>
      <c r="B2133"/>
      <c r="C2133"/>
      <c r="D2133"/>
    </row>
    <row r="2134" spans="1:4">
      <c r="A2134"/>
      <c r="B2134"/>
      <c r="C2134"/>
      <c r="D2134"/>
    </row>
    <row r="2135" spans="1:4">
      <c r="A2135"/>
      <c r="B2135"/>
      <c r="C2135"/>
      <c r="D2135"/>
    </row>
    <row r="2136" spans="1:4">
      <c r="A2136"/>
      <c r="B2136"/>
      <c r="C2136"/>
      <c r="D2136"/>
    </row>
    <row r="2137" spans="1:4">
      <c r="A2137"/>
      <c r="B2137"/>
      <c r="C2137"/>
      <c r="D2137"/>
    </row>
    <row r="2138" spans="1:4">
      <c r="A2138"/>
      <c r="B2138"/>
      <c r="C2138"/>
      <c r="D2138"/>
    </row>
    <row r="2139" spans="1:4">
      <c r="A2139"/>
      <c r="B2139"/>
      <c r="C2139"/>
      <c r="D2139"/>
    </row>
    <row r="2140" spans="1:4">
      <c r="A2140"/>
      <c r="B2140"/>
      <c r="C2140"/>
      <c r="D2140"/>
    </row>
    <row r="2141" spans="1:4">
      <c r="A2141"/>
      <c r="B2141"/>
      <c r="C2141"/>
      <c r="D2141"/>
    </row>
    <row r="2142" spans="1:4">
      <c r="A2142"/>
      <c r="B2142"/>
      <c r="C2142"/>
      <c r="D2142"/>
    </row>
    <row r="2143" spans="1:4">
      <c r="A2143"/>
      <c r="B2143"/>
      <c r="C2143"/>
      <c r="D2143"/>
    </row>
    <row r="2144" spans="1:4">
      <c r="A2144"/>
      <c r="B2144"/>
      <c r="C2144"/>
      <c r="D2144"/>
    </row>
    <row r="2145" spans="1:4">
      <c r="A2145"/>
      <c r="B2145"/>
      <c r="C2145"/>
      <c r="D2145"/>
    </row>
    <row r="2146" spans="1:4">
      <c r="A2146"/>
      <c r="B2146"/>
      <c r="C2146"/>
      <c r="D2146"/>
    </row>
    <row r="2147" spans="1:4">
      <c r="A2147"/>
      <c r="B2147"/>
      <c r="C2147"/>
      <c r="D2147"/>
    </row>
    <row r="2148" spans="1:4">
      <c r="A2148"/>
      <c r="B2148"/>
      <c r="C2148"/>
      <c r="D2148"/>
    </row>
    <row r="2149" spans="1:4">
      <c r="A2149"/>
      <c r="B2149"/>
      <c r="C2149"/>
      <c r="D2149"/>
    </row>
    <row r="2150" spans="1:4">
      <c r="A2150"/>
      <c r="B2150"/>
      <c r="C2150"/>
      <c r="D2150"/>
    </row>
    <row r="2151" spans="1:4">
      <c r="A2151"/>
      <c r="B2151"/>
      <c r="C2151"/>
      <c r="D2151"/>
    </row>
    <row r="2152" spans="1:4">
      <c r="A2152"/>
      <c r="B2152"/>
      <c r="C2152"/>
      <c r="D2152"/>
    </row>
    <row r="2153" spans="1:4">
      <c r="A2153"/>
      <c r="B2153"/>
      <c r="C2153"/>
      <c r="D2153"/>
    </row>
    <row r="2154" spans="1:4">
      <c r="A2154"/>
      <c r="B2154"/>
      <c r="C2154"/>
      <c r="D2154"/>
    </row>
    <row r="2155" spans="1:4">
      <c r="A2155"/>
      <c r="B2155"/>
      <c r="C2155"/>
      <c r="D2155"/>
    </row>
    <row r="2156" spans="1:4">
      <c r="A2156"/>
      <c r="B2156"/>
      <c r="C2156"/>
      <c r="D2156"/>
    </row>
    <row r="2157" spans="1:4">
      <c r="A2157"/>
      <c r="B2157"/>
      <c r="C2157"/>
      <c r="D2157"/>
    </row>
    <row r="2158" spans="1:4">
      <c r="A2158"/>
      <c r="B2158"/>
      <c r="C2158"/>
      <c r="D2158"/>
    </row>
    <row r="2159" spans="1:4">
      <c r="A2159"/>
      <c r="B2159"/>
      <c r="C2159"/>
      <c r="D2159"/>
    </row>
    <row r="2160" spans="1:4">
      <c r="A2160"/>
      <c r="B2160"/>
      <c r="C2160"/>
      <c r="D2160"/>
    </row>
    <row r="2161" spans="1:4">
      <c r="A2161"/>
      <c r="B2161"/>
      <c r="C2161"/>
      <c r="D2161"/>
    </row>
    <row r="2162" spans="1:4">
      <c r="A2162"/>
      <c r="B2162"/>
      <c r="C2162"/>
      <c r="D2162"/>
    </row>
    <row r="2163" spans="1:4">
      <c r="A2163"/>
      <c r="B2163"/>
      <c r="C2163"/>
      <c r="D2163"/>
    </row>
    <row r="2164" spans="1:4">
      <c r="A2164"/>
      <c r="B2164"/>
      <c r="C2164"/>
      <c r="D2164"/>
    </row>
    <row r="2165" spans="1:4">
      <c r="A2165"/>
      <c r="B2165"/>
      <c r="C2165"/>
      <c r="D2165"/>
    </row>
    <row r="2166" spans="1:4">
      <c r="A2166"/>
      <c r="B2166"/>
      <c r="C2166"/>
      <c r="D2166"/>
    </row>
    <row r="2167" spans="1:4">
      <c r="A2167"/>
      <c r="B2167"/>
      <c r="C2167"/>
      <c r="D2167"/>
    </row>
    <row r="2168" spans="1:4">
      <c r="A2168"/>
      <c r="B2168"/>
      <c r="C2168"/>
      <c r="D2168"/>
    </row>
    <row r="2169" spans="1:4">
      <c r="A2169"/>
      <c r="B2169"/>
      <c r="C2169"/>
      <c r="D2169"/>
    </row>
    <row r="2170" spans="1:4">
      <c r="A2170"/>
      <c r="B2170"/>
      <c r="C2170"/>
      <c r="D2170"/>
    </row>
    <row r="2171" spans="1:4">
      <c r="A2171"/>
      <c r="B2171"/>
      <c r="C2171"/>
      <c r="D2171"/>
    </row>
    <row r="2172" spans="1:4">
      <c r="A2172"/>
      <c r="B2172"/>
      <c r="C2172"/>
      <c r="D2172"/>
    </row>
    <row r="2173" spans="1:4">
      <c r="A2173"/>
      <c r="B2173"/>
      <c r="C2173"/>
      <c r="D2173"/>
    </row>
    <row r="2174" spans="1:4">
      <c r="A2174"/>
      <c r="B2174"/>
      <c r="C2174"/>
      <c r="D2174"/>
    </row>
    <row r="2175" spans="1:4">
      <c r="A2175"/>
      <c r="B2175"/>
      <c r="C2175"/>
      <c r="D2175"/>
    </row>
    <row r="2176" spans="1:4">
      <c r="A2176"/>
      <c r="B2176"/>
      <c r="C2176"/>
      <c r="D2176"/>
    </row>
    <row r="2177" spans="1:4">
      <c r="A2177"/>
      <c r="B2177"/>
      <c r="C2177"/>
      <c r="D2177"/>
    </row>
    <row r="2178" spans="1:4">
      <c r="A2178"/>
      <c r="B2178"/>
      <c r="C2178"/>
      <c r="D2178"/>
    </row>
    <row r="2179" spans="1:4">
      <c r="A2179"/>
      <c r="B2179"/>
      <c r="C2179"/>
      <c r="D2179"/>
    </row>
    <row r="2180" spans="1:4">
      <c r="A2180"/>
      <c r="B2180"/>
      <c r="C2180"/>
      <c r="D2180"/>
    </row>
    <row r="2181" spans="1:4">
      <c r="A2181"/>
      <c r="B2181"/>
      <c r="C2181"/>
      <c r="D2181"/>
    </row>
    <row r="2182" spans="1:4">
      <c r="A2182"/>
      <c r="B2182"/>
      <c r="C2182"/>
      <c r="D2182"/>
    </row>
    <row r="2183" spans="1:4">
      <c r="A2183"/>
      <c r="B2183"/>
      <c r="C2183"/>
      <c r="D2183"/>
    </row>
    <row r="2184" spans="1:4">
      <c r="A2184"/>
      <c r="B2184"/>
      <c r="C2184"/>
      <c r="D2184"/>
    </row>
    <row r="2185" spans="1:4">
      <c r="A2185"/>
      <c r="B2185"/>
      <c r="C2185"/>
      <c r="D2185"/>
    </row>
    <row r="2186" spans="1:4">
      <c r="A2186"/>
      <c r="B2186"/>
      <c r="C2186"/>
      <c r="D2186"/>
    </row>
    <row r="2187" spans="1:4">
      <c r="A2187"/>
      <c r="B2187"/>
      <c r="C2187"/>
      <c r="D2187"/>
    </row>
    <row r="2188" spans="1:4">
      <c r="A2188"/>
      <c r="B2188"/>
      <c r="C2188"/>
      <c r="D2188"/>
    </row>
    <row r="2189" spans="1:4">
      <c r="A2189"/>
      <c r="B2189"/>
      <c r="C2189"/>
      <c r="D2189"/>
    </row>
    <row r="2190" spans="1:4">
      <c r="A2190"/>
      <c r="B2190"/>
      <c r="C2190"/>
      <c r="D2190"/>
    </row>
    <row r="2191" spans="1:4">
      <c r="A2191"/>
      <c r="B2191"/>
      <c r="C2191"/>
      <c r="D2191"/>
    </row>
    <row r="2192" spans="1:4">
      <c r="A2192"/>
      <c r="B2192"/>
      <c r="C2192"/>
      <c r="D2192"/>
    </row>
    <row r="2193" spans="1:4">
      <c r="A2193"/>
      <c r="B2193"/>
      <c r="C2193"/>
      <c r="D2193"/>
    </row>
    <row r="2194" spans="1:4">
      <c r="A2194"/>
      <c r="B2194"/>
      <c r="C2194"/>
      <c r="D2194"/>
    </row>
    <row r="2195" spans="1:4">
      <c r="A2195"/>
      <c r="B2195"/>
      <c r="C2195"/>
      <c r="D2195"/>
    </row>
    <row r="2196" spans="1:4">
      <c r="A2196"/>
      <c r="B2196"/>
      <c r="C2196"/>
      <c r="D2196"/>
    </row>
    <row r="2197" spans="1:4">
      <c r="A2197"/>
      <c r="B2197"/>
      <c r="C2197"/>
      <c r="D2197"/>
    </row>
    <row r="2198" spans="1:4">
      <c r="A2198"/>
      <c r="B2198"/>
      <c r="C2198"/>
      <c r="D2198"/>
    </row>
    <row r="2199" spans="1:4">
      <c r="A2199"/>
      <c r="B2199"/>
      <c r="C2199"/>
      <c r="D2199"/>
    </row>
    <row r="2200" spans="1:4">
      <c r="A2200"/>
      <c r="B2200"/>
      <c r="C2200"/>
      <c r="D2200"/>
    </row>
    <row r="2201" spans="1:4">
      <c r="A2201"/>
      <c r="B2201"/>
      <c r="C2201"/>
      <c r="D2201"/>
    </row>
    <row r="2202" spans="1:4">
      <c r="A2202"/>
      <c r="B2202"/>
      <c r="C2202"/>
      <c r="D2202"/>
    </row>
    <row r="2203" spans="1:4">
      <c r="A2203"/>
      <c r="B2203"/>
      <c r="C2203"/>
      <c r="D2203"/>
    </row>
    <row r="2204" spans="1:4">
      <c r="A2204"/>
      <c r="B2204"/>
      <c r="C2204"/>
      <c r="D2204"/>
    </row>
    <row r="2205" spans="1:4">
      <c r="A2205"/>
      <c r="B2205"/>
      <c r="C2205"/>
      <c r="D2205"/>
    </row>
    <row r="2206" spans="1:4">
      <c r="A2206"/>
      <c r="B2206"/>
      <c r="C2206"/>
      <c r="D2206"/>
    </row>
    <row r="2207" spans="1:4">
      <c r="A2207"/>
      <c r="B2207"/>
      <c r="C2207"/>
      <c r="D2207"/>
    </row>
    <row r="2208" spans="1:4">
      <c r="A2208"/>
      <c r="B2208"/>
      <c r="C2208"/>
      <c r="D2208"/>
    </row>
    <row r="2209" spans="1:4">
      <c r="A2209"/>
      <c r="B2209"/>
      <c r="C2209"/>
      <c r="D2209"/>
    </row>
    <row r="2210" spans="1:4">
      <c r="A2210"/>
      <c r="B2210"/>
      <c r="C2210"/>
      <c r="D2210"/>
    </row>
    <row r="2211" spans="1:4">
      <c r="A2211"/>
      <c r="B2211"/>
      <c r="C2211"/>
      <c r="D2211"/>
    </row>
    <row r="2212" spans="1:4">
      <c r="A2212"/>
      <c r="B2212"/>
      <c r="C2212"/>
      <c r="D2212"/>
    </row>
    <row r="2213" spans="1:4">
      <c r="A2213"/>
      <c r="B2213"/>
      <c r="C2213"/>
      <c r="D2213"/>
    </row>
    <row r="2214" spans="1:4">
      <c r="A2214"/>
      <c r="B2214"/>
      <c r="C2214"/>
      <c r="D2214"/>
    </row>
    <row r="2215" spans="1:4">
      <c r="A2215"/>
      <c r="B2215"/>
      <c r="C2215"/>
      <c r="D2215"/>
    </row>
    <row r="2216" spans="1:4">
      <c r="A2216"/>
      <c r="B2216"/>
      <c r="C2216"/>
      <c r="D2216"/>
    </row>
    <row r="2217" spans="1:4">
      <c r="A2217"/>
      <c r="B2217"/>
      <c r="C2217"/>
      <c r="D2217"/>
    </row>
    <row r="2218" spans="1:4">
      <c r="A2218"/>
      <c r="B2218"/>
      <c r="C2218"/>
      <c r="D2218"/>
    </row>
    <row r="2219" spans="1:4">
      <c r="A2219"/>
      <c r="B2219"/>
      <c r="C2219"/>
      <c r="D2219"/>
    </row>
    <row r="2220" spans="1:4">
      <c r="A2220"/>
      <c r="B2220"/>
      <c r="C2220"/>
      <c r="D2220"/>
    </row>
    <row r="2221" spans="1:4">
      <c r="A2221"/>
      <c r="B2221"/>
      <c r="C2221"/>
      <c r="D2221"/>
    </row>
    <row r="2222" spans="1:4">
      <c r="A2222"/>
      <c r="B2222"/>
      <c r="C2222"/>
      <c r="D2222"/>
    </row>
    <row r="2223" spans="1:4">
      <c r="A2223"/>
      <c r="B2223"/>
      <c r="C2223"/>
      <c r="D2223"/>
    </row>
    <row r="2224" spans="1:4">
      <c r="A2224"/>
      <c r="B2224"/>
      <c r="C2224"/>
      <c r="D2224"/>
    </row>
    <row r="2225" spans="1:4">
      <c r="A2225"/>
      <c r="B2225"/>
      <c r="C2225"/>
      <c r="D2225"/>
    </row>
    <row r="2226" spans="1:4">
      <c r="A2226"/>
      <c r="B2226"/>
      <c r="C2226"/>
      <c r="D2226"/>
    </row>
    <row r="2227" spans="1:4">
      <c r="A2227"/>
      <c r="B2227"/>
      <c r="C2227"/>
      <c r="D2227"/>
    </row>
    <row r="2228" spans="1:4">
      <c r="A2228"/>
      <c r="B2228"/>
      <c r="C2228"/>
      <c r="D2228"/>
    </row>
    <row r="2229" spans="1:4">
      <c r="A2229"/>
      <c r="B2229"/>
      <c r="C2229"/>
      <c r="D2229"/>
    </row>
    <row r="2230" spans="1:4">
      <c r="A2230"/>
      <c r="B2230"/>
      <c r="C2230"/>
      <c r="D2230"/>
    </row>
    <row r="2231" spans="1:4">
      <c r="A2231"/>
      <c r="B2231"/>
      <c r="C2231"/>
      <c r="D2231"/>
    </row>
    <row r="2232" spans="1:4">
      <c r="A2232"/>
      <c r="B2232"/>
      <c r="C2232"/>
      <c r="D2232"/>
    </row>
    <row r="2233" spans="1:4">
      <c r="A2233"/>
      <c r="B2233"/>
      <c r="C2233"/>
      <c r="D2233"/>
    </row>
    <row r="2234" spans="1:4">
      <c r="A2234"/>
      <c r="B2234"/>
      <c r="C2234"/>
      <c r="D2234"/>
    </row>
    <row r="2235" spans="1:4">
      <c r="A2235"/>
      <c r="B2235"/>
      <c r="C2235"/>
      <c r="D2235"/>
    </row>
    <row r="2236" spans="1:4">
      <c r="A2236"/>
      <c r="B2236"/>
      <c r="C2236"/>
      <c r="D2236"/>
    </row>
    <row r="2237" spans="1:4">
      <c r="A2237"/>
      <c r="B2237"/>
      <c r="C2237"/>
      <c r="D2237"/>
    </row>
    <row r="2238" spans="1:4">
      <c r="A2238"/>
      <c r="B2238"/>
      <c r="C2238"/>
      <c r="D2238"/>
    </row>
    <row r="2239" spans="1:4">
      <c r="A2239"/>
      <c r="B2239"/>
      <c r="C2239"/>
      <c r="D2239"/>
    </row>
    <row r="2240" spans="1:4">
      <c r="A2240"/>
      <c r="B2240"/>
      <c r="C2240"/>
      <c r="D2240"/>
    </row>
    <row r="2241" spans="1:4">
      <c r="A2241"/>
      <c r="B2241"/>
      <c r="C2241"/>
      <c r="D2241"/>
    </row>
    <row r="2242" spans="1:4">
      <c r="A2242"/>
      <c r="B2242"/>
      <c r="C2242"/>
      <c r="D2242"/>
    </row>
    <row r="2243" spans="1:4">
      <c r="A2243"/>
      <c r="B2243"/>
      <c r="C2243"/>
      <c r="D2243"/>
    </row>
    <row r="2244" spans="1:4">
      <c r="A2244"/>
      <c r="B2244"/>
      <c r="C2244"/>
      <c r="D2244"/>
    </row>
    <row r="2245" spans="1:4">
      <c r="A2245"/>
      <c r="B2245"/>
      <c r="C2245"/>
      <c r="D2245"/>
    </row>
    <row r="2246" spans="1:4">
      <c r="A2246"/>
      <c r="B2246"/>
      <c r="C2246"/>
      <c r="D2246"/>
    </row>
    <row r="2247" spans="1:4">
      <c r="A2247"/>
      <c r="B2247"/>
      <c r="C2247"/>
      <c r="D2247"/>
    </row>
    <row r="2248" spans="1:4">
      <c r="A2248"/>
      <c r="B2248"/>
      <c r="C2248"/>
      <c r="D2248"/>
    </row>
    <row r="2249" spans="1:4">
      <c r="A2249"/>
      <c r="B2249"/>
      <c r="C2249"/>
      <c r="D2249"/>
    </row>
    <row r="2250" spans="1:4">
      <c r="A2250"/>
      <c r="B2250"/>
      <c r="C2250"/>
      <c r="D2250"/>
    </row>
    <row r="2251" spans="1:4">
      <c r="A2251"/>
      <c r="B2251"/>
      <c r="C2251"/>
      <c r="D2251"/>
    </row>
    <row r="2252" spans="1:4">
      <c r="A2252"/>
      <c r="B2252"/>
      <c r="C2252"/>
      <c r="D2252"/>
    </row>
    <row r="2253" spans="1:4">
      <c r="A2253"/>
      <c r="B2253"/>
      <c r="C2253"/>
      <c r="D2253"/>
    </row>
    <row r="2254" spans="1:4">
      <c r="A2254"/>
      <c r="B2254"/>
      <c r="C2254"/>
      <c r="D2254"/>
    </row>
    <row r="2255" spans="1:4">
      <c r="A2255"/>
      <c r="B2255"/>
      <c r="C2255"/>
      <c r="D2255"/>
    </row>
    <row r="2256" spans="1:4">
      <c r="A2256"/>
      <c r="B2256"/>
      <c r="C2256"/>
      <c r="D2256"/>
    </row>
    <row r="2257" spans="1:4">
      <c r="A2257"/>
      <c r="B2257"/>
      <c r="C2257"/>
      <c r="D2257"/>
    </row>
    <row r="2258" spans="1:4">
      <c r="A2258"/>
      <c r="B2258"/>
      <c r="C2258"/>
      <c r="D2258"/>
    </row>
    <row r="2259" spans="1:4">
      <c r="A2259"/>
      <c r="B2259"/>
      <c r="C2259"/>
      <c r="D2259"/>
    </row>
    <row r="2260" spans="1:4">
      <c r="A2260"/>
      <c r="B2260"/>
      <c r="C2260"/>
      <c r="D2260"/>
    </row>
    <row r="2261" spans="1:4">
      <c r="A2261"/>
      <c r="B2261"/>
      <c r="C2261"/>
      <c r="D2261"/>
    </row>
    <row r="2262" spans="1:4">
      <c r="A2262"/>
      <c r="B2262"/>
      <c r="C2262"/>
      <c r="D2262"/>
    </row>
    <row r="2263" spans="1:4">
      <c r="A2263"/>
      <c r="B2263"/>
      <c r="C2263"/>
      <c r="D2263"/>
    </row>
    <row r="2264" spans="1:4">
      <c r="A2264"/>
      <c r="B2264"/>
      <c r="C2264"/>
      <c r="D2264"/>
    </row>
    <row r="2265" spans="1:4">
      <c r="A2265"/>
      <c r="B2265"/>
      <c r="C2265"/>
      <c r="D2265"/>
    </row>
    <row r="2266" spans="1:4">
      <c r="A2266"/>
      <c r="B2266"/>
      <c r="C2266"/>
      <c r="D2266"/>
    </row>
    <row r="2267" spans="1:4">
      <c r="A2267"/>
      <c r="B2267"/>
      <c r="C2267"/>
      <c r="D2267"/>
    </row>
    <row r="2268" spans="1:4">
      <c r="A2268"/>
      <c r="B2268"/>
      <c r="C2268"/>
      <c r="D2268"/>
    </row>
    <row r="2269" spans="1:4">
      <c r="A2269"/>
      <c r="B2269"/>
      <c r="C2269"/>
      <c r="D2269"/>
    </row>
    <row r="2270" spans="1:4">
      <c r="A2270"/>
      <c r="B2270"/>
      <c r="C2270"/>
      <c r="D2270"/>
    </row>
    <row r="2271" spans="1:4">
      <c r="A2271"/>
      <c r="B2271"/>
      <c r="C2271"/>
      <c r="D2271"/>
    </row>
    <row r="2272" spans="1:4">
      <c r="A2272"/>
      <c r="B2272"/>
      <c r="C2272"/>
      <c r="D2272"/>
    </row>
    <row r="2273" spans="1:4">
      <c r="A2273"/>
      <c r="B2273"/>
      <c r="C2273"/>
      <c r="D2273"/>
    </row>
    <row r="2274" spans="1:4">
      <c r="A2274"/>
      <c r="B2274"/>
      <c r="C2274"/>
      <c r="D2274"/>
    </row>
    <row r="2275" spans="1:4">
      <c r="A2275"/>
      <c r="B2275"/>
      <c r="C2275"/>
      <c r="D2275"/>
    </row>
    <row r="2276" spans="1:4">
      <c r="A2276"/>
      <c r="B2276"/>
      <c r="C2276"/>
      <c r="D2276"/>
    </row>
    <row r="2277" spans="1:4">
      <c r="A2277"/>
      <c r="B2277"/>
      <c r="C2277"/>
      <c r="D2277"/>
    </row>
    <row r="2278" spans="1:4">
      <c r="A2278"/>
      <c r="B2278"/>
      <c r="C2278"/>
      <c r="D2278"/>
    </row>
    <row r="2279" spans="1:4">
      <c r="A2279"/>
      <c r="B2279"/>
      <c r="C2279"/>
      <c r="D2279"/>
    </row>
    <row r="2280" spans="1:4">
      <c r="A2280"/>
      <c r="B2280"/>
      <c r="C2280"/>
      <c r="D2280"/>
    </row>
    <row r="2281" spans="1:4">
      <c r="A2281"/>
      <c r="B2281"/>
      <c r="C2281"/>
      <c r="D2281"/>
    </row>
    <row r="2282" spans="1:4">
      <c r="A2282"/>
      <c r="B2282"/>
      <c r="C2282"/>
      <c r="D2282"/>
    </row>
    <row r="2283" spans="1:4">
      <c r="A2283"/>
      <c r="B2283"/>
      <c r="C2283"/>
      <c r="D2283"/>
    </row>
    <row r="2284" spans="1:4">
      <c r="A2284"/>
      <c r="B2284"/>
      <c r="C2284"/>
      <c r="D2284"/>
    </row>
    <row r="2285" spans="1:4">
      <c r="A2285"/>
      <c r="B2285"/>
      <c r="C2285"/>
      <c r="D2285"/>
    </row>
    <row r="2286" spans="1:4">
      <c r="A2286"/>
      <c r="B2286"/>
      <c r="C2286"/>
      <c r="D2286"/>
    </row>
    <row r="2287" spans="1:4">
      <c r="A2287"/>
      <c r="B2287"/>
      <c r="C2287"/>
      <c r="D2287"/>
    </row>
    <row r="2288" spans="1:4">
      <c r="A2288"/>
      <c r="B2288"/>
      <c r="C2288"/>
      <c r="D2288"/>
    </row>
    <row r="2289" spans="1:4">
      <c r="A2289"/>
      <c r="B2289"/>
      <c r="C2289"/>
      <c r="D2289"/>
    </row>
    <row r="2290" spans="1:4">
      <c r="A2290"/>
      <c r="B2290"/>
      <c r="C2290"/>
      <c r="D2290"/>
    </row>
    <row r="2291" spans="1:4">
      <c r="A2291"/>
      <c r="B2291"/>
      <c r="C2291"/>
      <c r="D2291"/>
    </row>
    <row r="2292" spans="1:4">
      <c r="A2292"/>
      <c r="B2292"/>
      <c r="C2292"/>
      <c r="D2292"/>
    </row>
    <row r="2293" spans="1:4">
      <c r="A2293"/>
      <c r="B2293"/>
      <c r="C2293"/>
      <c r="D2293"/>
    </row>
    <row r="2294" spans="1:4">
      <c r="A2294"/>
      <c r="B2294"/>
      <c r="C2294"/>
      <c r="D2294"/>
    </row>
    <row r="2295" spans="1:4">
      <c r="A2295"/>
      <c r="B2295"/>
      <c r="C2295"/>
      <c r="D2295"/>
    </row>
    <row r="2296" spans="1:4">
      <c r="A2296"/>
      <c r="B2296"/>
      <c r="C2296"/>
      <c r="D2296"/>
    </row>
    <row r="2297" spans="1:4">
      <c r="A2297"/>
      <c r="B2297"/>
      <c r="C2297"/>
      <c r="D2297"/>
    </row>
    <row r="2298" spans="1:4">
      <c r="A2298"/>
      <c r="B2298"/>
      <c r="C2298"/>
      <c r="D2298"/>
    </row>
    <row r="2299" spans="1:4">
      <c r="A2299"/>
      <c r="B2299"/>
      <c r="C2299"/>
      <c r="D2299"/>
    </row>
    <row r="2300" spans="1:4">
      <c r="A2300"/>
      <c r="B2300"/>
      <c r="C2300"/>
      <c r="D2300"/>
    </row>
    <row r="2301" spans="1:4">
      <c r="A2301"/>
      <c r="B2301"/>
      <c r="C2301"/>
      <c r="D2301"/>
    </row>
    <row r="2302" spans="1:4">
      <c r="A2302"/>
      <c r="B2302"/>
      <c r="C2302"/>
      <c r="D2302"/>
    </row>
    <row r="2303" spans="1:4">
      <c r="A2303"/>
      <c r="B2303"/>
      <c r="C2303"/>
      <c r="D2303"/>
    </row>
    <row r="2304" spans="1:4">
      <c r="A2304"/>
      <c r="B2304"/>
      <c r="C2304"/>
      <c r="D2304"/>
    </row>
    <row r="2305" spans="1:4">
      <c r="A2305"/>
      <c r="B2305"/>
      <c r="C2305"/>
      <c r="D2305"/>
    </row>
    <row r="2306" spans="1:4">
      <c r="A2306"/>
      <c r="B2306"/>
      <c r="C2306"/>
      <c r="D2306"/>
    </row>
    <row r="2307" spans="1:4">
      <c r="A2307"/>
      <c r="B2307"/>
      <c r="C2307"/>
      <c r="D2307"/>
    </row>
    <row r="2308" spans="1:4">
      <c r="A2308"/>
      <c r="B2308"/>
      <c r="C2308"/>
      <c r="D2308"/>
    </row>
    <row r="2309" spans="1:4">
      <c r="A2309"/>
      <c r="B2309"/>
      <c r="C2309"/>
      <c r="D2309"/>
    </row>
    <row r="2310" spans="1:4">
      <c r="A2310"/>
      <c r="B2310"/>
      <c r="C2310"/>
      <c r="D2310"/>
    </row>
    <row r="2311" spans="1:4">
      <c r="A2311"/>
      <c r="B2311"/>
      <c r="C2311"/>
      <c r="D2311"/>
    </row>
    <row r="2312" spans="1:4">
      <c r="A2312"/>
      <c r="B2312"/>
      <c r="C2312"/>
      <c r="D2312"/>
    </row>
    <row r="2313" spans="1:4">
      <c r="A2313"/>
      <c r="B2313"/>
      <c r="C2313"/>
      <c r="D2313"/>
    </row>
    <row r="2314" spans="1:4">
      <c r="A2314"/>
      <c r="B2314"/>
      <c r="C2314"/>
      <c r="D2314"/>
    </row>
    <row r="2315" spans="1:4">
      <c r="A2315"/>
      <c r="B2315"/>
      <c r="C2315"/>
      <c r="D2315"/>
    </row>
    <row r="2316" spans="1:4">
      <c r="A2316"/>
      <c r="B2316"/>
      <c r="C2316"/>
      <c r="D2316"/>
    </row>
    <row r="2317" spans="1:4">
      <c r="A2317"/>
      <c r="B2317"/>
      <c r="C2317"/>
      <c r="D2317"/>
    </row>
    <row r="2318" spans="1:4">
      <c r="A2318"/>
      <c r="B2318"/>
      <c r="C2318"/>
      <c r="D2318"/>
    </row>
    <row r="2319" spans="1:4">
      <c r="A2319"/>
      <c r="B2319"/>
      <c r="C2319"/>
      <c r="D2319"/>
    </row>
    <row r="2320" spans="1:4">
      <c r="A2320"/>
      <c r="B2320"/>
      <c r="C2320"/>
      <c r="D2320"/>
    </row>
    <row r="2321" spans="1:4">
      <c r="A2321"/>
      <c r="B2321"/>
      <c r="C2321"/>
      <c r="D2321"/>
    </row>
    <row r="2322" spans="1:4">
      <c r="A2322"/>
      <c r="B2322"/>
      <c r="C2322"/>
      <c r="D2322"/>
    </row>
    <row r="2323" spans="1:4">
      <c r="A2323"/>
      <c r="B2323"/>
      <c r="C2323"/>
      <c r="D2323"/>
    </row>
    <row r="2324" spans="1:4">
      <c r="A2324"/>
      <c r="B2324"/>
      <c r="C2324"/>
      <c r="D2324"/>
    </row>
    <row r="2325" spans="1:4">
      <c r="A2325"/>
      <c r="B2325"/>
      <c r="C2325"/>
      <c r="D2325"/>
    </row>
    <row r="2326" spans="1:4">
      <c r="A2326"/>
      <c r="B2326"/>
      <c r="C2326"/>
      <c r="D2326"/>
    </row>
    <row r="2327" spans="1:4">
      <c r="A2327"/>
      <c r="B2327"/>
      <c r="C2327"/>
      <c r="D2327"/>
    </row>
    <row r="2328" spans="1:4">
      <c r="A2328"/>
      <c r="B2328"/>
      <c r="C2328"/>
      <c r="D2328"/>
    </row>
    <row r="2329" spans="1:4">
      <c r="A2329"/>
      <c r="B2329"/>
      <c r="C2329"/>
      <c r="D2329"/>
    </row>
    <row r="2330" spans="1:4">
      <c r="A2330"/>
      <c r="B2330"/>
      <c r="C2330"/>
      <c r="D2330"/>
    </row>
    <row r="2331" spans="1:4">
      <c r="A2331"/>
      <c r="B2331"/>
      <c r="C2331"/>
      <c r="D2331"/>
    </row>
    <row r="2332" spans="1:4">
      <c r="A2332"/>
      <c r="B2332"/>
      <c r="C2332"/>
      <c r="D2332"/>
    </row>
    <row r="2333" spans="1:4">
      <c r="A2333"/>
      <c r="B2333"/>
      <c r="C2333"/>
      <c r="D2333"/>
    </row>
    <row r="2334" spans="1:4">
      <c r="A2334"/>
      <c r="B2334"/>
      <c r="C2334"/>
      <c r="D2334"/>
    </row>
    <row r="2335" spans="1:4">
      <c r="A2335"/>
      <c r="B2335"/>
      <c r="C2335"/>
      <c r="D2335"/>
    </row>
    <row r="2336" spans="1:4">
      <c r="A2336"/>
      <c r="B2336"/>
      <c r="C2336"/>
      <c r="D2336"/>
    </row>
    <row r="2337" spans="1:4">
      <c r="A2337"/>
      <c r="B2337"/>
      <c r="C2337"/>
      <c r="D2337"/>
    </row>
    <row r="2338" spans="1:4">
      <c r="A2338"/>
      <c r="B2338"/>
      <c r="C2338"/>
      <c r="D2338"/>
    </row>
    <row r="2339" spans="1:4">
      <c r="A2339"/>
      <c r="B2339"/>
      <c r="C2339"/>
      <c r="D2339"/>
    </row>
    <row r="2340" spans="1:4">
      <c r="A2340"/>
      <c r="B2340"/>
      <c r="C2340"/>
      <c r="D2340"/>
    </row>
    <row r="2341" spans="1:4">
      <c r="A2341"/>
      <c r="B2341"/>
      <c r="C2341"/>
      <c r="D2341"/>
    </row>
    <row r="2342" spans="1:4">
      <c r="A2342"/>
      <c r="B2342"/>
      <c r="C2342"/>
      <c r="D2342"/>
    </row>
    <row r="2343" spans="1:4">
      <c r="A2343"/>
      <c r="B2343"/>
      <c r="C2343"/>
      <c r="D2343"/>
    </row>
    <row r="2344" spans="1:4">
      <c r="A2344"/>
      <c r="B2344"/>
      <c r="C2344"/>
      <c r="D2344"/>
    </row>
    <row r="2345" spans="1:4">
      <c r="A2345"/>
      <c r="B2345"/>
      <c r="C2345"/>
      <c r="D2345"/>
    </row>
    <row r="2346" spans="1:4">
      <c r="A2346"/>
      <c r="B2346"/>
      <c r="C2346"/>
      <c r="D2346"/>
    </row>
    <row r="2347" spans="1:4">
      <c r="A2347"/>
      <c r="B2347"/>
      <c r="C2347"/>
      <c r="D2347"/>
    </row>
    <row r="2348" spans="1:4">
      <c r="A2348"/>
      <c r="B2348"/>
      <c r="C2348"/>
      <c r="D2348"/>
    </row>
    <row r="2349" spans="1:4">
      <c r="A2349"/>
      <c r="B2349"/>
      <c r="C2349"/>
      <c r="D2349"/>
    </row>
    <row r="2350" spans="1:4">
      <c r="A2350"/>
      <c r="B2350"/>
      <c r="C2350"/>
      <c r="D2350"/>
    </row>
    <row r="2351" spans="1:4">
      <c r="A2351"/>
      <c r="B2351"/>
      <c r="C2351"/>
      <c r="D2351"/>
    </row>
    <row r="2352" spans="1:4">
      <c r="A2352"/>
      <c r="B2352"/>
      <c r="C2352"/>
      <c r="D2352"/>
    </row>
    <row r="2353" spans="1:4">
      <c r="A2353"/>
      <c r="B2353"/>
      <c r="C2353"/>
      <c r="D2353"/>
    </row>
    <row r="2354" spans="1:4">
      <c r="A2354"/>
      <c r="B2354"/>
      <c r="C2354"/>
      <c r="D2354"/>
    </row>
    <row r="2355" spans="1:4">
      <c r="A2355"/>
      <c r="B2355"/>
      <c r="C2355"/>
      <c r="D2355"/>
    </row>
    <row r="2356" spans="1:4">
      <c r="A2356"/>
      <c r="B2356"/>
      <c r="C2356"/>
      <c r="D2356"/>
    </row>
    <row r="2357" spans="1:4">
      <c r="A2357"/>
      <c r="B2357"/>
      <c r="C2357"/>
      <c r="D2357"/>
    </row>
    <row r="2358" spans="1:4">
      <c r="A2358"/>
      <c r="B2358"/>
      <c r="C2358"/>
      <c r="D2358"/>
    </row>
    <row r="2359" spans="1:4">
      <c r="A2359"/>
      <c r="B2359"/>
      <c r="C2359"/>
      <c r="D2359"/>
    </row>
    <row r="2360" spans="1:4">
      <c r="A2360"/>
      <c r="B2360"/>
      <c r="C2360"/>
      <c r="D2360"/>
    </row>
    <row r="2361" spans="1:4">
      <c r="A2361"/>
      <c r="B2361"/>
      <c r="C2361"/>
      <c r="D2361"/>
    </row>
    <row r="2362" spans="1:4">
      <c r="A2362"/>
      <c r="B2362"/>
      <c r="C2362"/>
      <c r="D2362"/>
    </row>
    <row r="2363" spans="1:4">
      <c r="A2363"/>
      <c r="B2363"/>
      <c r="C2363"/>
      <c r="D2363"/>
    </row>
    <row r="2364" spans="1:4">
      <c r="A2364"/>
      <c r="B2364"/>
      <c r="C2364"/>
      <c r="D2364"/>
    </row>
    <row r="2365" spans="1:4">
      <c r="A2365"/>
      <c r="B2365"/>
      <c r="C2365"/>
      <c r="D2365"/>
    </row>
    <row r="2366" spans="1:4">
      <c r="A2366"/>
      <c r="B2366"/>
      <c r="C2366"/>
      <c r="D2366"/>
    </row>
    <row r="2367" spans="1:4">
      <c r="A2367"/>
      <c r="B2367"/>
      <c r="C2367"/>
      <c r="D2367"/>
    </row>
    <row r="2368" spans="1:4">
      <c r="A2368"/>
      <c r="B2368"/>
      <c r="C2368"/>
      <c r="D2368"/>
    </row>
    <row r="2369" spans="1:4">
      <c r="A2369"/>
      <c r="B2369"/>
      <c r="C2369"/>
      <c r="D2369"/>
    </row>
    <row r="2370" spans="1:4">
      <c r="A2370"/>
      <c r="B2370"/>
      <c r="C2370"/>
      <c r="D2370"/>
    </row>
    <row r="2371" spans="1:4">
      <c r="A2371"/>
      <c r="B2371"/>
      <c r="C2371"/>
      <c r="D2371"/>
    </row>
    <row r="2372" spans="1:4">
      <c r="A2372"/>
      <c r="B2372"/>
      <c r="C2372"/>
      <c r="D2372"/>
    </row>
    <row r="2373" spans="1:4">
      <c r="A2373"/>
      <c r="B2373"/>
      <c r="C2373"/>
      <c r="D2373"/>
    </row>
    <row r="2374" spans="1:4">
      <c r="A2374"/>
      <c r="B2374"/>
      <c r="C2374"/>
      <c r="D2374"/>
    </row>
    <row r="2375" spans="1:4">
      <c r="A2375"/>
      <c r="B2375"/>
      <c r="C2375"/>
      <c r="D2375"/>
    </row>
    <row r="2376" spans="1:4">
      <c r="A2376"/>
      <c r="B2376"/>
      <c r="C2376"/>
      <c r="D2376"/>
    </row>
    <row r="2377" spans="1:4">
      <c r="A2377"/>
      <c r="B2377"/>
      <c r="C2377"/>
      <c r="D2377"/>
    </row>
    <row r="2378" spans="1:4">
      <c r="A2378"/>
      <c r="B2378"/>
      <c r="C2378"/>
      <c r="D2378"/>
    </row>
    <row r="2379" spans="1:4">
      <c r="A2379"/>
      <c r="B2379"/>
      <c r="C2379"/>
      <c r="D2379"/>
    </row>
    <row r="2380" spans="1:4">
      <c r="A2380"/>
      <c r="B2380"/>
      <c r="C2380"/>
      <c r="D2380"/>
    </row>
    <row r="2381" spans="1:4">
      <c r="A2381"/>
      <c r="B2381"/>
      <c r="C2381"/>
      <c r="D2381"/>
    </row>
    <row r="2382" spans="1:4">
      <c r="A2382"/>
      <c r="B2382"/>
      <c r="C2382"/>
      <c r="D2382"/>
    </row>
    <row r="2383" spans="1:4">
      <c r="A2383"/>
      <c r="B2383"/>
      <c r="C2383"/>
      <c r="D2383"/>
    </row>
    <row r="2384" spans="1:4">
      <c r="A2384"/>
      <c r="B2384"/>
      <c r="C2384"/>
      <c r="D2384"/>
    </row>
    <row r="2385" spans="1:4">
      <c r="A2385"/>
      <c r="B2385"/>
      <c r="C2385"/>
      <c r="D2385"/>
    </row>
    <row r="2386" spans="1:4">
      <c r="A2386"/>
      <c r="B2386"/>
      <c r="C2386"/>
      <c r="D2386"/>
    </row>
    <row r="2387" spans="1:4">
      <c r="A2387"/>
      <c r="B2387"/>
      <c r="C2387"/>
      <c r="D2387"/>
    </row>
    <row r="2388" spans="1:4">
      <c r="A2388"/>
      <c r="B2388"/>
      <c r="C2388"/>
      <c r="D2388"/>
    </row>
    <row r="2389" spans="1:4">
      <c r="A2389"/>
      <c r="B2389"/>
      <c r="C2389"/>
      <c r="D2389"/>
    </row>
    <row r="2390" spans="1:4">
      <c r="A2390"/>
      <c r="B2390"/>
      <c r="C2390"/>
      <c r="D2390"/>
    </row>
    <row r="2391" spans="1:4">
      <c r="A2391"/>
      <c r="B2391"/>
      <c r="C2391"/>
      <c r="D2391"/>
    </row>
    <row r="2392" spans="1:4">
      <c r="A2392"/>
      <c r="B2392"/>
      <c r="C2392"/>
      <c r="D2392"/>
    </row>
    <row r="2393" spans="1:4">
      <c r="A2393"/>
      <c r="B2393"/>
      <c r="C2393"/>
      <c r="D2393"/>
    </row>
    <row r="2394" spans="1:4">
      <c r="A2394"/>
      <c r="B2394"/>
      <c r="C2394"/>
      <c r="D2394"/>
    </row>
    <row r="2395" spans="1:4">
      <c r="A2395"/>
      <c r="B2395"/>
      <c r="C2395"/>
      <c r="D2395"/>
    </row>
    <row r="2396" spans="1:4">
      <c r="A2396"/>
      <c r="B2396"/>
      <c r="C2396"/>
      <c r="D2396"/>
    </row>
    <row r="2397" spans="1:4">
      <c r="A2397"/>
      <c r="B2397"/>
      <c r="C2397"/>
      <c r="D2397"/>
    </row>
    <row r="2398" spans="1:4">
      <c r="A2398"/>
      <c r="B2398"/>
      <c r="C2398"/>
      <c r="D2398"/>
    </row>
    <row r="2399" spans="1:4">
      <c r="A2399"/>
      <c r="B2399"/>
      <c r="C2399"/>
      <c r="D2399"/>
    </row>
    <row r="2400" spans="1:4">
      <c r="A2400"/>
      <c r="B2400"/>
      <c r="C2400"/>
      <c r="D2400"/>
    </row>
    <row r="2401" spans="1:4">
      <c r="A2401"/>
      <c r="B2401"/>
      <c r="C2401"/>
      <c r="D2401"/>
    </row>
    <row r="2402" spans="1:4">
      <c r="A2402"/>
      <c r="B2402"/>
      <c r="C2402"/>
      <c r="D2402"/>
    </row>
    <row r="2403" spans="1:4">
      <c r="A2403"/>
      <c r="B2403"/>
      <c r="C2403"/>
      <c r="D2403"/>
    </row>
    <row r="2404" spans="1:4">
      <c r="A2404"/>
      <c r="B2404"/>
      <c r="C2404"/>
      <c r="D2404"/>
    </row>
    <row r="2405" spans="1:4">
      <c r="A2405"/>
      <c r="B2405"/>
      <c r="C2405"/>
      <c r="D2405"/>
    </row>
    <row r="2406" spans="1:4">
      <c r="A2406"/>
      <c r="B2406"/>
      <c r="C2406"/>
      <c r="D2406"/>
    </row>
    <row r="2407" spans="1:4">
      <c r="A2407"/>
      <c r="B2407"/>
      <c r="C2407"/>
      <c r="D2407"/>
    </row>
    <row r="2408" spans="1:4">
      <c r="A2408"/>
      <c r="B2408"/>
      <c r="C2408"/>
      <c r="D2408"/>
    </row>
    <row r="2409" spans="1:4">
      <c r="A2409"/>
      <c r="B2409"/>
      <c r="C2409"/>
      <c r="D2409"/>
    </row>
    <row r="2410" spans="1:4">
      <c r="A2410"/>
      <c r="B2410"/>
      <c r="C2410"/>
      <c r="D2410"/>
    </row>
    <row r="2411" spans="1:4">
      <c r="A2411"/>
      <c r="B2411"/>
      <c r="C2411"/>
      <c r="D2411"/>
    </row>
    <row r="2412" spans="1:4">
      <c r="A2412"/>
      <c r="B2412"/>
      <c r="C2412"/>
      <c r="D2412"/>
    </row>
    <row r="2413" spans="1:4">
      <c r="A2413"/>
      <c r="B2413"/>
      <c r="C2413"/>
      <c r="D2413"/>
    </row>
    <row r="2414" spans="1:4">
      <c r="A2414"/>
      <c r="B2414"/>
      <c r="C2414"/>
      <c r="D2414"/>
    </row>
    <row r="2415" spans="1:4">
      <c r="A2415"/>
      <c r="B2415"/>
      <c r="C2415"/>
      <c r="D2415"/>
    </row>
    <row r="2416" spans="1:4">
      <c r="A2416"/>
      <c r="B2416"/>
      <c r="C2416"/>
      <c r="D2416"/>
    </row>
    <row r="2417" spans="1:4">
      <c r="A2417"/>
      <c r="B2417"/>
      <c r="C2417"/>
      <c r="D2417"/>
    </row>
    <row r="2418" spans="1:4">
      <c r="A2418"/>
      <c r="B2418"/>
      <c r="C2418"/>
      <c r="D2418"/>
    </row>
    <row r="2419" spans="1:4">
      <c r="A2419"/>
      <c r="B2419"/>
      <c r="C2419"/>
      <c r="D2419"/>
    </row>
    <row r="2420" spans="1:4">
      <c r="A2420"/>
      <c r="B2420"/>
      <c r="C2420"/>
      <c r="D2420"/>
    </row>
    <row r="2421" spans="1:4">
      <c r="A2421"/>
      <c r="B2421"/>
      <c r="C2421"/>
      <c r="D2421"/>
    </row>
    <row r="2422" spans="1:4">
      <c r="A2422"/>
      <c r="B2422"/>
      <c r="C2422"/>
      <c r="D2422"/>
    </row>
    <row r="2423" spans="1:4">
      <c r="A2423"/>
      <c r="B2423"/>
      <c r="C2423"/>
      <c r="D2423"/>
    </row>
    <row r="2424" spans="1:4">
      <c r="A2424"/>
      <c r="B2424"/>
      <c r="C2424"/>
      <c r="D2424"/>
    </row>
    <row r="2425" spans="1:4">
      <c r="A2425"/>
      <c r="B2425"/>
      <c r="C2425"/>
      <c r="D2425"/>
    </row>
    <row r="2426" spans="1:4">
      <c r="A2426"/>
      <c r="B2426"/>
      <c r="C2426"/>
      <c r="D2426"/>
    </row>
    <row r="2427" spans="1:4">
      <c r="A2427"/>
      <c r="B2427"/>
      <c r="C2427"/>
      <c r="D2427"/>
    </row>
    <row r="2428" spans="1:4">
      <c r="A2428"/>
      <c r="B2428"/>
      <c r="C2428"/>
      <c r="D2428"/>
    </row>
    <row r="2429" spans="1:4">
      <c r="A2429"/>
      <c r="B2429"/>
      <c r="C2429"/>
      <c r="D2429"/>
    </row>
    <row r="2430" spans="1:4">
      <c r="A2430"/>
      <c r="B2430"/>
      <c r="C2430"/>
      <c r="D2430"/>
    </row>
    <row r="2431" spans="1:4">
      <c r="A2431"/>
      <c r="B2431"/>
      <c r="C2431"/>
      <c r="D2431"/>
    </row>
    <row r="2432" spans="1:4">
      <c r="A2432"/>
      <c r="B2432"/>
      <c r="C2432"/>
      <c r="D2432"/>
    </row>
    <row r="2433" spans="1:4">
      <c r="A2433"/>
      <c r="B2433"/>
      <c r="C2433"/>
      <c r="D2433"/>
    </row>
    <row r="2434" spans="1:4">
      <c r="A2434"/>
      <c r="B2434"/>
      <c r="C2434"/>
      <c r="D2434"/>
    </row>
    <row r="2435" spans="1:4">
      <c r="A2435"/>
      <c r="B2435"/>
      <c r="C2435"/>
      <c r="D2435"/>
    </row>
    <row r="2436" spans="1:4">
      <c r="A2436"/>
      <c r="B2436"/>
      <c r="C2436"/>
      <c r="D2436"/>
    </row>
    <row r="2437" spans="1:4">
      <c r="A2437"/>
      <c r="B2437"/>
      <c r="C2437"/>
      <c r="D2437"/>
    </row>
    <row r="2438" spans="1:4">
      <c r="A2438"/>
      <c r="B2438"/>
      <c r="C2438"/>
      <c r="D2438"/>
    </row>
    <row r="2439" spans="1:4">
      <c r="A2439"/>
      <c r="B2439"/>
      <c r="C2439"/>
      <c r="D2439"/>
    </row>
    <row r="2440" spans="1:4">
      <c r="A2440"/>
      <c r="B2440"/>
      <c r="C2440"/>
      <c r="D2440"/>
    </row>
    <row r="2441" spans="1:4">
      <c r="A2441"/>
      <c r="B2441"/>
      <c r="C2441"/>
      <c r="D2441"/>
    </row>
    <row r="2442" spans="1:4">
      <c r="A2442"/>
      <c r="B2442"/>
      <c r="C2442"/>
      <c r="D2442"/>
    </row>
    <row r="2443" spans="1:4">
      <c r="A2443"/>
      <c r="B2443"/>
      <c r="C2443"/>
      <c r="D2443"/>
    </row>
    <row r="2444" spans="1:4">
      <c r="A2444"/>
      <c r="B2444"/>
      <c r="C2444"/>
      <c r="D2444"/>
    </row>
    <row r="2445" spans="1:4">
      <c r="A2445"/>
      <c r="B2445"/>
      <c r="C2445"/>
      <c r="D2445"/>
    </row>
    <row r="2446" spans="1:4">
      <c r="A2446"/>
      <c r="B2446"/>
      <c r="C2446"/>
      <c r="D2446"/>
    </row>
    <row r="2447" spans="1:4">
      <c r="A2447"/>
      <c r="B2447"/>
      <c r="C2447"/>
      <c r="D2447"/>
    </row>
    <row r="2448" spans="1:4">
      <c r="A2448"/>
      <c r="B2448"/>
      <c r="C2448"/>
      <c r="D2448"/>
    </row>
    <row r="2449" spans="1:4">
      <c r="A2449"/>
      <c r="B2449"/>
      <c r="C2449"/>
      <c r="D2449"/>
    </row>
    <row r="2450" spans="1:4">
      <c r="A2450"/>
      <c r="B2450"/>
      <c r="C2450"/>
      <c r="D2450"/>
    </row>
    <row r="2451" spans="1:4">
      <c r="A2451"/>
      <c r="B2451"/>
      <c r="C2451"/>
      <c r="D2451"/>
    </row>
    <row r="2452" spans="1:4">
      <c r="A2452"/>
      <c r="B2452"/>
      <c r="C2452"/>
      <c r="D2452"/>
    </row>
    <row r="2453" spans="1:4">
      <c r="A2453"/>
      <c r="B2453"/>
      <c r="C2453"/>
      <c r="D2453"/>
    </row>
    <row r="2454" spans="1:4">
      <c r="A2454"/>
      <c r="B2454"/>
      <c r="C2454"/>
      <c r="D2454"/>
    </row>
    <row r="2455" spans="1:4">
      <c r="A2455"/>
      <c r="B2455"/>
      <c r="C2455"/>
      <c r="D2455"/>
    </row>
    <row r="2456" spans="1:4">
      <c r="A2456"/>
      <c r="B2456"/>
      <c r="C2456"/>
      <c r="D2456"/>
    </row>
    <row r="2457" spans="1:4">
      <c r="A2457"/>
      <c r="B2457"/>
      <c r="C2457"/>
      <c r="D2457"/>
    </row>
    <row r="2458" spans="1:4">
      <c r="A2458"/>
      <c r="B2458"/>
      <c r="C2458"/>
      <c r="D2458"/>
    </row>
    <row r="2459" spans="1:4">
      <c r="A2459"/>
      <c r="B2459"/>
      <c r="C2459"/>
      <c r="D2459"/>
    </row>
    <row r="2460" spans="1:4">
      <c r="A2460"/>
      <c r="B2460"/>
      <c r="C2460"/>
      <c r="D2460"/>
    </row>
    <row r="2461" spans="1:4">
      <c r="A2461"/>
      <c r="B2461"/>
      <c r="C2461"/>
      <c r="D2461"/>
    </row>
    <row r="2462" spans="1:4">
      <c r="A2462"/>
      <c r="B2462"/>
      <c r="C2462"/>
      <c r="D2462"/>
    </row>
    <row r="2463" spans="1:4">
      <c r="A2463"/>
      <c r="B2463"/>
      <c r="C2463"/>
      <c r="D2463"/>
    </row>
    <row r="2464" spans="1:4">
      <c r="A2464"/>
      <c r="B2464"/>
      <c r="C2464"/>
      <c r="D2464"/>
    </row>
    <row r="2465" spans="1:4">
      <c r="A2465"/>
      <c r="B2465"/>
      <c r="C2465"/>
      <c r="D2465"/>
    </row>
    <row r="2466" spans="1:4">
      <c r="A2466"/>
      <c r="B2466"/>
      <c r="C2466"/>
      <c r="D2466"/>
    </row>
    <row r="2467" spans="1:4">
      <c r="A2467"/>
      <c r="B2467"/>
      <c r="C2467"/>
      <c r="D2467"/>
    </row>
    <row r="2468" spans="1:4">
      <c r="A2468"/>
      <c r="B2468"/>
      <c r="C2468"/>
      <c r="D2468"/>
    </row>
  </sheetData>
  <pageMargins left="0.25" right="0" top="1" bottom="0" header="0.5" footer="0.5"/>
  <pageSetup paperSize="5" scale="61" fitToHeight="0" orientation="landscape" r:id="rId2"/>
  <headerFooter alignWithMargins="0">
    <oddHeader>&amp;C&amp;"Arial,Bold"&amp;9NEVADA DEPARTMENT OF TAXATION
CONSOLIDATED TAX DISTRIBUTION
FISCAL YEAR 2024-25</oddHeader>
  </headerFooter>
  <rowBreaks count="6" manualBreakCount="6">
    <brk id="35" max="10" man="1"/>
    <brk id="73" max="10" man="1"/>
    <brk id="125" max="10" man="1"/>
    <brk id="173" max="16383" man="1"/>
    <brk id="214" max="16383" man="1"/>
    <brk id="257" max="16383" man="1"/>
  </rowBreaks>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SUMMARY</vt:lpstr>
      <vt:lpstr>BCCRT</vt:lpstr>
      <vt:lpstr>SCCRT</vt:lpstr>
      <vt:lpstr>CIG TAX</vt:lpstr>
      <vt:lpstr>LIQ TAX</vt:lpstr>
      <vt:lpstr>RPTT</vt:lpstr>
      <vt:lpstr>Gov't Services</vt:lpstr>
      <vt:lpstr>CTX DIST data</vt:lpstr>
      <vt:lpstr>CTX DISTRIBUTION</vt:lpstr>
      <vt:lpstr>MONTHLY CL</vt:lpstr>
      <vt:lpstr>MONTHLY LY</vt:lpstr>
      <vt:lpstr>MONTHLY WA</vt:lpstr>
      <vt:lpstr>SCCRT In State</vt:lpstr>
      <vt:lpstr>SCCRT Out of State</vt:lpstr>
      <vt:lpstr>SCCRT Tier 1 Calculation</vt:lpstr>
      <vt:lpstr>BCCRT!Print_Area</vt:lpstr>
      <vt:lpstr>'CIG TAX'!Print_Area</vt:lpstr>
      <vt:lpstr>'CTX DISTRIBUTION'!Print_Area</vt:lpstr>
      <vt:lpstr>'Gov''t Services'!Print_Area</vt:lpstr>
      <vt:lpstr>'LIQ TAX'!Print_Area</vt:lpstr>
      <vt:lpstr>'MONTHLY CL'!Print_Area</vt:lpstr>
      <vt:lpstr>'MONTHLY LY'!Print_Area</vt:lpstr>
      <vt:lpstr>'MONTHLY WA'!Print_Area</vt:lpstr>
      <vt:lpstr>RPTT!Print_Area</vt:lpstr>
      <vt:lpstr>SCCRT!Print_Area</vt:lpstr>
      <vt:lpstr>SUMMARY!Print_Area</vt:lpstr>
      <vt:lpstr>'CTX DISTRIBUTION'!Print_Titles</vt:lpstr>
    </vt:vector>
  </TitlesOfParts>
  <Company>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Pelham</dc:creator>
  <cp:lastModifiedBy>Michael Hoffer</cp:lastModifiedBy>
  <cp:lastPrinted>2025-07-09T20:57:56Z</cp:lastPrinted>
  <dcterms:created xsi:type="dcterms:W3CDTF">2014-09-26T18:28:29Z</dcterms:created>
  <dcterms:modified xsi:type="dcterms:W3CDTF">2026-02-27T00:23:22Z</dcterms:modified>
</cp:coreProperties>
</file>